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上半年" sheetId="2" r:id="rId1"/>
    <sheet name="Sheet1" sheetId="3" r:id="rId2"/>
  </sheets>
  <definedNames>
    <definedName name="_xlnm._FilterDatabase" localSheetId="0" hidden="1">'2026年上半年'!$A$1:$N$52</definedName>
    <definedName name="_xlnm.Print_Titles" localSheetId="0">'2026年上半年'!$2:$5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<sst xmlns="http://schemas.openxmlformats.org/spreadsheetml/2006/main" count="195" uniqueCount="110">
  <si>
    <t>2025年四季度、2026年一季度秦淮区“政府养老扶助对象”入住养老机构减免、冲抵费用公示表</t>
  </si>
  <si>
    <t>序号</t>
  </si>
  <si>
    <t>机构名称</t>
  </si>
  <si>
    <t>入住机构老人姓名</t>
  </si>
  <si>
    <t>性别</t>
  </si>
  <si>
    <t>所属街道及社区</t>
  </si>
  <si>
    <t>特殊失能 、失智老年人增加补贴</t>
  </si>
  <si>
    <t>补贴总金额</t>
  </si>
  <si>
    <t>半失能</t>
  </si>
  <si>
    <t>失能</t>
  </si>
  <si>
    <t>低保对象</t>
  </si>
  <si>
    <t>低保边缘对象</t>
  </si>
  <si>
    <t>36小时/月</t>
  </si>
  <si>
    <t>48小时/月</t>
  </si>
  <si>
    <t>800元/月</t>
  </si>
  <si>
    <t>400元/月</t>
  </si>
  <si>
    <t>人数</t>
  </si>
  <si>
    <t>金额</t>
  </si>
  <si>
    <t>康乐福</t>
  </si>
  <si>
    <t>管宏根</t>
  </si>
  <si>
    <t>男</t>
  </si>
  <si>
    <t>双塘街道</t>
  </si>
  <si>
    <t>姚雪兰</t>
  </si>
  <si>
    <t>女</t>
  </si>
  <si>
    <t>侯锦芳</t>
  </si>
  <si>
    <t>钓鱼巷</t>
  </si>
  <si>
    <t>甘亮</t>
  </si>
  <si>
    <t>洪武路街道</t>
  </si>
  <si>
    <t>黄东久</t>
  </si>
  <si>
    <t>朱晓忠</t>
  </si>
  <si>
    <t>胡腊年</t>
  </si>
  <si>
    <t>正阳集庆门</t>
  </si>
  <si>
    <t>李存义</t>
  </si>
  <si>
    <t>朝天宫街道</t>
  </si>
  <si>
    <t>伍贻喜</t>
  </si>
  <si>
    <t>郁庆兰</t>
  </si>
  <si>
    <t>大光路街道</t>
  </si>
  <si>
    <t>王丽霞</t>
  </si>
  <si>
    <t>红花街道</t>
  </si>
  <si>
    <t>邱家珍</t>
  </si>
  <si>
    <t>常青树</t>
  </si>
  <si>
    <t>陈秋玲</t>
  </si>
  <si>
    <t>光华路街道</t>
  </si>
  <si>
    <t>李凤琴</t>
  </si>
  <si>
    <t>陈乔喜</t>
  </si>
  <si>
    <t>秦虹街道</t>
  </si>
  <si>
    <t>颐居园</t>
  </si>
  <si>
    <t>房良</t>
  </si>
  <si>
    <t>梁金才</t>
  </si>
  <si>
    <t>家和乐</t>
  </si>
  <si>
    <t>张贵铭</t>
  </si>
  <si>
    <t>阳湘义</t>
  </si>
  <si>
    <t>五老村</t>
  </si>
  <si>
    <t>许荣海</t>
  </si>
  <si>
    <t>五老村街道</t>
  </si>
  <si>
    <t>海熙养老院</t>
  </si>
  <si>
    <t>李逸芬</t>
  </si>
  <si>
    <t>博爱苑</t>
  </si>
  <si>
    <t>候茂生</t>
  </si>
  <si>
    <t>金康光华养老服务有限公司</t>
  </si>
  <si>
    <t>杨新</t>
  </si>
  <si>
    <t>本草堂养老院</t>
  </si>
  <si>
    <t>张惠珍</t>
  </si>
  <si>
    <t>帅玉银</t>
  </si>
  <si>
    <t>悦心老年公寓</t>
  </si>
  <si>
    <t>王玉珍</t>
  </si>
  <si>
    <t>孙慧平</t>
  </si>
  <si>
    <t>童红华</t>
  </si>
  <si>
    <t>雅颐老年公寓</t>
  </si>
  <si>
    <t>王道友</t>
  </si>
  <si>
    <t>潘少华</t>
  </si>
  <si>
    <t>盛益强</t>
  </si>
  <si>
    <t>邓爱英</t>
  </si>
  <si>
    <t>夫子庙老年公寓</t>
  </si>
  <si>
    <t>梁桂英</t>
  </si>
  <si>
    <t>欢乐时光老年公寓</t>
  </si>
  <si>
    <t>张福林</t>
  </si>
  <si>
    <t>夫子庙街道</t>
  </si>
  <si>
    <t>礼拜寺巷老年公寓</t>
  </si>
  <si>
    <t>罗凤英</t>
  </si>
  <si>
    <t>于兹义</t>
  </si>
  <si>
    <t>南京益居养老服务有限公司</t>
  </si>
  <si>
    <t>张仲华</t>
  </si>
  <si>
    <t>瑞金路街道</t>
  </si>
  <si>
    <t>南京雅禾老年公寓</t>
  </si>
  <si>
    <t>朱瑩</t>
  </si>
  <si>
    <t>月牙湖街道</t>
  </si>
  <si>
    <t>南京晨光医院康复护理中心</t>
  </si>
  <si>
    <t>谢淑芬</t>
  </si>
  <si>
    <t>于锦兰</t>
  </si>
  <si>
    <t>南京市秦淮区悦华安养院</t>
  </si>
  <si>
    <t>乐林</t>
  </si>
  <si>
    <t>江苏民康老年服务中心</t>
  </si>
  <si>
    <t>陆天石</t>
  </si>
  <si>
    <t>南山园老年公寓</t>
  </si>
  <si>
    <t>张秀如</t>
  </si>
  <si>
    <t>九如城清荷北园养老护理中心</t>
  </si>
  <si>
    <t>茅庆云</t>
  </si>
  <si>
    <t>南京市溧水夕阳红老年公寓</t>
  </si>
  <si>
    <t>李明</t>
  </si>
  <si>
    <t>南京瑞芝康健老年公寓</t>
  </si>
  <si>
    <t>汤祥初</t>
  </si>
  <si>
    <t>总计</t>
  </si>
  <si>
    <t>姓名</t>
  </si>
  <si>
    <t>身份证号码</t>
  </si>
  <si>
    <t>老人类型（低保、低保边缘、百岁老人）</t>
  </si>
  <si>
    <t>每月收费明细（床位费+护理费+伙食费+其他费用）</t>
  </si>
  <si>
    <t>缴费方式（微信、支付宝、现金、银行转账）</t>
  </si>
  <si>
    <t>备注</t>
  </si>
  <si>
    <t>例：5000=2000床位费+2000护理费+1000伙食费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</si>
</sst>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9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tabSelected="1" zoomScale="80" zoomScaleNormal="80" workbookViewId="0">
      <selection activeCell="V8" sqref="V8"/>
    </sheetView>
  </sheetViews>
  <sheetFormatPr defaultColWidth="9" defaultRowHeight="13.5"/>
  <cols>
    <col min="1" max="1" width="4" style="5" customWidth="1"/>
    <col min="2" max="2" width="10.9333333333333" style="6" customWidth="1"/>
    <col min="3" max="3" width="9.94166666666667" style="5" customWidth="1"/>
    <col min="4" max="4" width="6.25" style="5" customWidth="1"/>
    <col min="5" max="5" width="14.3" style="5" customWidth="1"/>
    <col min="6" max="6" width="5.66666666666667" style="5" customWidth="1"/>
    <col min="7" max="7" width="8.43333333333333" style="5" customWidth="1"/>
    <col min="8" max="8" width="5.29166666666667" style="5" customWidth="1"/>
    <col min="9" max="9" width="8.43333333333333" style="5" customWidth="1"/>
    <col min="10" max="10" width="5.29166666666667" style="5" customWidth="1"/>
    <col min="11" max="11" width="7.025" style="5" customWidth="1"/>
    <col min="12" max="12" width="4.875" style="5" customWidth="1"/>
    <col min="13" max="13" width="5" style="5" customWidth="1"/>
    <col min="14" max="14" width="9.525" style="5" customWidth="1"/>
    <col min="15" max="16384" width="9" style="4"/>
  </cols>
  <sheetData>
    <row r="1" ht="93" customHeight="1" spans="1:14">
      <c r="A1" s="7" t="s">
        <v>0</v>
      </c>
      <c r="B1" s="5"/>
    </row>
    <row r="2" ht="30" customHeight="1" spans="1:14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11"/>
      <c r="G2" s="11"/>
      <c r="H2" s="11"/>
      <c r="I2" s="12"/>
      <c r="J2" s="9" t="s">
        <v>6</v>
      </c>
      <c r="K2" s="9"/>
      <c r="L2" s="9"/>
      <c r="M2" s="9"/>
      <c r="N2" s="9" t="s">
        <v>7</v>
      </c>
    </row>
    <row r="3" ht="27" customHeight="1" spans="1:14">
      <c r="A3" s="13"/>
      <c r="B3" s="9"/>
      <c r="C3" s="9"/>
      <c r="D3" s="14"/>
      <c r="E3" s="9"/>
      <c r="F3" s="9" t="s">
        <v>8</v>
      </c>
      <c r="G3" s="9"/>
      <c r="H3" s="9" t="s">
        <v>9</v>
      </c>
      <c r="I3" s="9"/>
      <c r="J3" s="9" t="s">
        <v>10</v>
      </c>
      <c r="K3" s="9"/>
      <c r="L3" s="9" t="s">
        <v>11</v>
      </c>
      <c r="M3" s="9"/>
      <c r="N3" s="9"/>
    </row>
    <row r="4" ht="32" customHeight="1" spans="1:14">
      <c r="A4" s="13"/>
      <c r="B4" s="9"/>
      <c r="C4" s="9"/>
      <c r="D4" s="14"/>
      <c r="E4" s="9"/>
      <c r="F4" s="9" t="s">
        <v>12</v>
      </c>
      <c r="G4" s="9"/>
      <c r="H4" s="9" t="s">
        <v>13</v>
      </c>
      <c r="I4" s="9"/>
      <c r="J4" s="9" t="s">
        <v>14</v>
      </c>
      <c r="K4" s="9"/>
      <c r="L4" s="9" t="s">
        <v>15</v>
      </c>
      <c r="M4" s="9"/>
      <c r="N4" s="9"/>
    </row>
    <row r="5" ht="32" customHeight="1" spans="1:14">
      <c r="A5" s="15"/>
      <c r="B5" s="9"/>
      <c r="C5" s="9"/>
      <c r="D5" s="16"/>
      <c r="E5" s="9"/>
      <c r="F5" s="9" t="s">
        <v>16</v>
      </c>
      <c r="G5" s="9" t="s">
        <v>17</v>
      </c>
      <c r="H5" s="9" t="s">
        <v>16</v>
      </c>
      <c r="I5" s="9" t="s">
        <v>17</v>
      </c>
      <c r="J5" s="9" t="s">
        <v>16</v>
      </c>
      <c r="K5" s="9" t="s">
        <v>17</v>
      </c>
      <c r="L5" s="9" t="s">
        <v>16</v>
      </c>
      <c r="M5" s="9" t="s">
        <v>17</v>
      </c>
      <c r="N5" s="9"/>
    </row>
    <row r="6" ht="35" customHeight="1" spans="1:14">
      <c r="A6" s="9">
        <v>1</v>
      </c>
      <c r="B6" s="17" t="s">
        <v>18</v>
      </c>
      <c r="C6" s="9" t="s">
        <v>19</v>
      </c>
      <c r="D6" s="9" t="s">
        <v>20</v>
      </c>
      <c r="E6" s="9" t="s">
        <v>21</v>
      </c>
      <c r="F6" s="9"/>
      <c r="G6" s="9"/>
      <c r="H6" s="9">
        <v>6</v>
      </c>
      <c r="I6" s="9">
        <f>H6*48*31.2</f>
        <v>8985.6</v>
      </c>
      <c r="J6" s="9">
        <v>6</v>
      </c>
      <c r="K6" s="9">
        <f>J6*800</f>
        <v>4800</v>
      </c>
      <c r="L6" s="9"/>
      <c r="M6" s="9"/>
      <c r="N6" s="9">
        <f t="shared" ref="N6:N24" si="0">+K6+M6+G6+I6</f>
        <v>13785.6</v>
      </c>
    </row>
    <row r="7" ht="35" customHeight="1" spans="1:14">
      <c r="A7" s="9">
        <v>2</v>
      </c>
      <c r="B7" s="17"/>
      <c r="C7" s="9" t="s">
        <v>22</v>
      </c>
      <c r="D7" s="9" t="s">
        <v>23</v>
      </c>
      <c r="E7" s="9" t="s">
        <v>21</v>
      </c>
      <c r="F7" s="9"/>
      <c r="G7" s="9"/>
      <c r="H7" s="9">
        <v>6</v>
      </c>
      <c r="I7" s="9">
        <f>H7*48*31.2</f>
        <v>8985.6</v>
      </c>
      <c r="J7" s="9">
        <v>6</v>
      </c>
      <c r="K7" s="9">
        <f>J7*800</f>
        <v>4800</v>
      </c>
      <c r="L7" s="9"/>
      <c r="M7" s="9"/>
      <c r="N7" s="9">
        <f t="shared" si="0"/>
        <v>13785.6</v>
      </c>
    </row>
    <row r="8" ht="51" customHeight="1" spans="1:14">
      <c r="A8" s="9">
        <v>3</v>
      </c>
      <c r="B8" s="17"/>
      <c r="C8" s="9" t="s">
        <v>24</v>
      </c>
      <c r="D8" s="9" t="s">
        <v>23</v>
      </c>
      <c r="E8" s="9" t="s">
        <v>21</v>
      </c>
      <c r="F8" s="9"/>
      <c r="G8" s="9"/>
      <c r="H8" s="9">
        <v>6</v>
      </c>
      <c r="I8" s="9">
        <f>H8*48*31.2</f>
        <v>8985.6</v>
      </c>
      <c r="J8" s="9"/>
      <c r="K8" s="9"/>
      <c r="L8" s="9"/>
      <c r="M8" s="9"/>
      <c r="N8" s="9">
        <f t="shared" si="0"/>
        <v>8985.6</v>
      </c>
    </row>
    <row r="9" ht="59" customHeight="1" spans="1:14">
      <c r="A9" s="9">
        <v>4</v>
      </c>
      <c r="B9" s="18" t="s">
        <v>25</v>
      </c>
      <c r="C9" s="19" t="s">
        <v>26</v>
      </c>
      <c r="D9" s="9" t="s">
        <v>20</v>
      </c>
      <c r="E9" s="9" t="s">
        <v>27</v>
      </c>
      <c r="F9" s="9">
        <v>6</v>
      </c>
      <c r="G9" s="9">
        <f>F9*36*31.2</f>
        <v>6739.2</v>
      </c>
      <c r="H9" s="9"/>
      <c r="I9" s="9"/>
      <c r="J9" s="9"/>
      <c r="K9" s="9"/>
      <c r="L9" s="9"/>
      <c r="M9" s="9"/>
      <c r="N9" s="9">
        <f t="shared" si="0"/>
        <v>6739.2</v>
      </c>
    </row>
    <row r="10" ht="35" customHeight="1" spans="1:14">
      <c r="A10" s="9">
        <v>5</v>
      </c>
      <c r="B10" s="18"/>
      <c r="C10" s="9" t="s">
        <v>28</v>
      </c>
      <c r="D10" s="9" t="s">
        <v>20</v>
      </c>
      <c r="E10" s="9" t="s">
        <v>27</v>
      </c>
      <c r="F10" s="9">
        <v>6</v>
      </c>
      <c r="G10" s="9">
        <f>F10*36*31.2</f>
        <v>6739.2</v>
      </c>
      <c r="H10" s="9"/>
      <c r="I10" s="9"/>
      <c r="J10" s="9"/>
      <c r="K10" s="9"/>
      <c r="L10" s="9"/>
      <c r="M10" s="9"/>
      <c r="N10" s="9">
        <f t="shared" si="0"/>
        <v>6739.2</v>
      </c>
    </row>
    <row r="11" ht="35" customHeight="1" spans="1:14">
      <c r="A11" s="9">
        <v>6</v>
      </c>
      <c r="B11" s="18"/>
      <c r="C11" s="9" t="s">
        <v>29</v>
      </c>
      <c r="D11" s="9" t="s">
        <v>20</v>
      </c>
      <c r="E11" s="9" t="s">
        <v>27</v>
      </c>
      <c r="F11" s="10"/>
      <c r="G11" s="9"/>
      <c r="H11" s="9">
        <v>6</v>
      </c>
      <c r="I11" s="9">
        <f>H11*48*31.2</f>
        <v>8985.6</v>
      </c>
      <c r="J11" s="9">
        <v>6</v>
      </c>
      <c r="K11" s="9">
        <f>J11*800</f>
        <v>4800</v>
      </c>
      <c r="L11" s="9"/>
      <c r="M11" s="9"/>
      <c r="N11" s="9">
        <f t="shared" si="0"/>
        <v>13785.6</v>
      </c>
    </row>
    <row r="12" ht="44" customHeight="1" spans="1:14">
      <c r="A12" s="9">
        <v>7</v>
      </c>
      <c r="B12" s="18"/>
      <c r="C12" s="20" t="s">
        <v>30</v>
      </c>
      <c r="D12" s="9" t="s">
        <v>23</v>
      </c>
      <c r="E12" s="9" t="s">
        <v>27</v>
      </c>
      <c r="F12" s="9">
        <v>1</v>
      </c>
      <c r="G12" s="9">
        <f>F12*36*31.2</f>
        <v>1123.2</v>
      </c>
      <c r="H12" s="9"/>
      <c r="I12" s="9"/>
      <c r="J12" s="9"/>
      <c r="K12" s="9"/>
      <c r="L12" s="20"/>
      <c r="M12" s="9"/>
      <c r="N12" s="9">
        <f t="shared" si="0"/>
        <v>1123.2</v>
      </c>
    </row>
    <row r="13" ht="37" customHeight="1" spans="1:14">
      <c r="A13" s="9">
        <v>8</v>
      </c>
      <c r="B13" s="21" t="s">
        <v>31</v>
      </c>
      <c r="C13" s="20" t="s">
        <v>32</v>
      </c>
      <c r="D13" s="9" t="s">
        <v>20</v>
      </c>
      <c r="E13" s="20" t="s">
        <v>33</v>
      </c>
      <c r="F13" s="9"/>
      <c r="G13" s="9"/>
      <c r="H13" s="9"/>
      <c r="I13" s="9">
        <f>H13*48*31.2</f>
        <v>0</v>
      </c>
      <c r="J13" s="9">
        <v>6</v>
      </c>
      <c r="K13" s="9">
        <f t="shared" ref="K13:K27" si="1">J13*800</f>
        <v>4800</v>
      </c>
      <c r="L13" s="20"/>
      <c r="M13" s="9"/>
      <c r="N13" s="9">
        <f t="shared" si="0"/>
        <v>4800</v>
      </c>
    </row>
    <row r="14" ht="29" customHeight="1" spans="1:14">
      <c r="A14" s="9">
        <v>9</v>
      </c>
      <c r="B14" s="22"/>
      <c r="C14" s="20" t="s">
        <v>34</v>
      </c>
      <c r="D14" s="9" t="s">
        <v>20</v>
      </c>
      <c r="E14" s="9" t="s">
        <v>21</v>
      </c>
      <c r="F14" s="9"/>
      <c r="G14" s="9"/>
      <c r="H14" s="9">
        <v>6</v>
      </c>
      <c r="I14" s="9">
        <f>H14*48*31.2</f>
        <v>8985.6</v>
      </c>
      <c r="J14" s="9">
        <v>6</v>
      </c>
      <c r="K14" s="9">
        <f t="shared" si="1"/>
        <v>4800</v>
      </c>
      <c r="L14" s="20"/>
      <c r="M14" s="9"/>
      <c r="N14" s="9">
        <f t="shared" si="0"/>
        <v>13785.6</v>
      </c>
    </row>
    <row r="15" ht="36" customHeight="1" spans="1:14">
      <c r="A15" s="9">
        <v>10</v>
      </c>
      <c r="B15" s="22"/>
      <c r="C15" s="9" t="s">
        <v>35</v>
      </c>
      <c r="D15" s="9" t="s">
        <v>23</v>
      </c>
      <c r="E15" s="9" t="s">
        <v>36</v>
      </c>
      <c r="F15" s="9"/>
      <c r="G15" s="9"/>
      <c r="H15" s="9"/>
      <c r="I15" s="9"/>
      <c r="J15" s="9">
        <v>6</v>
      </c>
      <c r="K15" s="9">
        <f t="shared" si="1"/>
        <v>4800</v>
      </c>
      <c r="L15" s="20"/>
      <c r="M15" s="9"/>
      <c r="N15" s="9">
        <f t="shared" si="0"/>
        <v>4800</v>
      </c>
    </row>
    <row r="16" ht="38" customHeight="1" spans="1:14">
      <c r="A16" s="9">
        <v>11</v>
      </c>
      <c r="B16" s="22"/>
      <c r="C16" s="9" t="s">
        <v>37</v>
      </c>
      <c r="D16" s="9" t="s">
        <v>23</v>
      </c>
      <c r="E16" s="9" t="s">
        <v>38</v>
      </c>
      <c r="F16" s="9"/>
      <c r="G16" s="9"/>
      <c r="H16" s="9">
        <v>6</v>
      </c>
      <c r="I16" s="9">
        <f>H16*48*31.2</f>
        <v>8985.6</v>
      </c>
      <c r="J16" s="9">
        <v>6</v>
      </c>
      <c r="K16" s="9">
        <f t="shared" si="1"/>
        <v>4800</v>
      </c>
      <c r="L16" s="20"/>
      <c r="M16" s="9"/>
      <c r="N16" s="9">
        <f t="shared" si="0"/>
        <v>13785.6</v>
      </c>
    </row>
    <row r="17" ht="34" customHeight="1" spans="1:14">
      <c r="A17" s="9">
        <v>12</v>
      </c>
      <c r="B17" s="23"/>
      <c r="C17" s="20" t="s">
        <v>39</v>
      </c>
      <c r="D17" s="9" t="s">
        <v>23</v>
      </c>
      <c r="E17" s="9" t="s">
        <v>27</v>
      </c>
      <c r="F17" s="9"/>
      <c r="G17" s="9"/>
      <c r="H17" s="9"/>
      <c r="I17" s="9"/>
      <c r="J17" s="9">
        <v>5</v>
      </c>
      <c r="K17" s="9">
        <f t="shared" si="1"/>
        <v>4000</v>
      </c>
      <c r="L17" s="20"/>
      <c r="M17" s="9"/>
      <c r="N17" s="9">
        <f t="shared" si="0"/>
        <v>4000</v>
      </c>
    </row>
    <row r="18" ht="35" customHeight="1" spans="1:14">
      <c r="A18" s="9">
        <v>13</v>
      </c>
      <c r="B18" s="24" t="s">
        <v>40</v>
      </c>
      <c r="C18" s="20" t="s">
        <v>41</v>
      </c>
      <c r="D18" s="9" t="s">
        <v>23</v>
      </c>
      <c r="E18" s="20" t="s">
        <v>42</v>
      </c>
      <c r="F18" s="10"/>
      <c r="G18" s="9"/>
      <c r="H18" s="9">
        <v>6</v>
      </c>
      <c r="I18" s="9">
        <f>H18*48*31.2</f>
        <v>8985.6</v>
      </c>
      <c r="J18" s="9">
        <v>6</v>
      </c>
      <c r="K18" s="9">
        <f t="shared" si="1"/>
        <v>4800</v>
      </c>
      <c r="L18" s="20"/>
      <c r="M18" s="9"/>
      <c r="N18" s="9">
        <f t="shared" si="0"/>
        <v>13785.6</v>
      </c>
    </row>
    <row r="19" ht="35" customHeight="1" spans="1:14">
      <c r="A19" s="9">
        <v>14</v>
      </c>
      <c r="B19" s="24"/>
      <c r="C19" s="20" t="s">
        <v>43</v>
      </c>
      <c r="D19" s="9" t="s">
        <v>23</v>
      </c>
      <c r="E19" s="20" t="s">
        <v>42</v>
      </c>
      <c r="F19" s="10"/>
      <c r="G19" s="9"/>
      <c r="H19" s="9"/>
      <c r="I19" s="9"/>
      <c r="J19" s="9">
        <v>6</v>
      </c>
      <c r="K19" s="9">
        <f t="shared" si="1"/>
        <v>4800</v>
      </c>
      <c r="L19" s="20"/>
      <c r="M19" s="9"/>
      <c r="N19" s="9">
        <f t="shared" si="0"/>
        <v>4800</v>
      </c>
    </row>
    <row r="20" ht="71" customHeight="1" spans="1:14">
      <c r="A20" s="9">
        <v>15</v>
      </c>
      <c r="B20" s="24"/>
      <c r="C20" s="20" t="s">
        <v>44</v>
      </c>
      <c r="D20" s="9" t="s">
        <v>20</v>
      </c>
      <c r="E20" s="20" t="s">
        <v>45</v>
      </c>
      <c r="F20" s="10"/>
      <c r="G20" s="9"/>
      <c r="H20" s="9"/>
      <c r="I20" s="9"/>
      <c r="J20" s="9">
        <v>6</v>
      </c>
      <c r="K20" s="9">
        <f t="shared" si="1"/>
        <v>4800</v>
      </c>
      <c r="L20" s="20"/>
      <c r="M20" s="9"/>
      <c r="N20" s="9">
        <f t="shared" si="0"/>
        <v>4800</v>
      </c>
    </row>
    <row r="21" ht="35" customHeight="1" spans="1:14">
      <c r="A21" s="9">
        <v>16</v>
      </c>
      <c r="B21" s="21" t="s">
        <v>46</v>
      </c>
      <c r="C21" s="20" t="s">
        <v>47</v>
      </c>
      <c r="D21" s="9" t="s">
        <v>20</v>
      </c>
      <c r="E21" s="20" t="s">
        <v>33</v>
      </c>
      <c r="F21" s="9">
        <v>6</v>
      </c>
      <c r="G21" s="9">
        <f>F21*36*31.2</f>
        <v>6739.2</v>
      </c>
      <c r="H21" s="9"/>
      <c r="I21" s="9"/>
      <c r="J21" s="9"/>
      <c r="K21" s="9">
        <f t="shared" si="1"/>
        <v>0</v>
      </c>
      <c r="L21" s="20"/>
      <c r="M21" s="9"/>
      <c r="N21" s="9">
        <f t="shared" si="0"/>
        <v>6739.2</v>
      </c>
    </row>
    <row r="22" ht="60" customHeight="1" spans="1:14">
      <c r="A22" s="9">
        <v>17</v>
      </c>
      <c r="B22" s="22"/>
      <c r="C22" s="20" t="s">
        <v>48</v>
      </c>
      <c r="D22" s="9" t="s">
        <v>20</v>
      </c>
      <c r="E22" s="20" t="s">
        <v>42</v>
      </c>
      <c r="F22" s="10"/>
      <c r="G22" s="9"/>
      <c r="H22" s="9">
        <v>1</v>
      </c>
      <c r="I22" s="9">
        <f>H22*48*31.2</f>
        <v>1497.6</v>
      </c>
      <c r="J22" s="9">
        <v>6</v>
      </c>
      <c r="K22" s="9">
        <f t="shared" si="1"/>
        <v>4800</v>
      </c>
      <c r="L22" s="20"/>
      <c r="M22" s="9"/>
      <c r="N22" s="9">
        <f t="shared" si="0"/>
        <v>6297.6</v>
      </c>
    </row>
    <row r="23" ht="35" customHeight="1" spans="1:14">
      <c r="A23" s="9">
        <v>18</v>
      </c>
      <c r="B23" s="24" t="s">
        <v>49</v>
      </c>
      <c r="C23" s="20" t="s">
        <v>50</v>
      </c>
      <c r="D23" s="9" t="s">
        <v>20</v>
      </c>
      <c r="E23" s="20" t="s">
        <v>42</v>
      </c>
      <c r="F23" s="10"/>
      <c r="G23" s="9"/>
      <c r="H23" s="9"/>
      <c r="I23" s="9"/>
      <c r="J23" s="9">
        <v>5</v>
      </c>
      <c r="K23" s="9">
        <f t="shared" si="1"/>
        <v>4000</v>
      </c>
      <c r="L23" s="20"/>
      <c r="M23" s="9"/>
      <c r="N23" s="9">
        <f t="shared" si="0"/>
        <v>4000</v>
      </c>
    </row>
    <row r="24" ht="47" customHeight="1" spans="1:14">
      <c r="A24" s="9">
        <v>19</v>
      </c>
      <c r="B24" s="24"/>
      <c r="C24" s="20" t="s">
        <v>51</v>
      </c>
      <c r="D24" s="9" t="s">
        <v>20</v>
      </c>
      <c r="E24" s="20" t="s">
        <v>42</v>
      </c>
      <c r="F24" s="10"/>
      <c r="G24" s="9"/>
      <c r="H24" s="9"/>
      <c r="I24" s="9"/>
      <c r="J24" s="9">
        <v>5</v>
      </c>
      <c r="K24" s="9">
        <f t="shared" si="1"/>
        <v>4000</v>
      </c>
      <c r="L24" s="20"/>
      <c r="M24" s="9"/>
      <c r="N24" s="9">
        <f t="shared" si="0"/>
        <v>4000</v>
      </c>
    </row>
    <row r="25" ht="49" customHeight="1" spans="1:14">
      <c r="A25" s="9">
        <v>20</v>
      </c>
      <c r="B25" s="24" t="s">
        <v>52</v>
      </c>
      <c r="C25" s="20" t="s">
        <v>53</v>
      </c>
      <c r="D25" s="9" t="s">
        <v>20</v>
      </c>
      <c r="E25" s="20" t="s">
        <v>54</v>
      </c>
      <c r="F25" s="9"/>
      <c r="G25" s="9"/>
      <c r="H25" s="9">
        <v>5</v>
      </c>
      <c r="I25" s="9">
        <f>H25*48*31.2</f>
        <v>7488</v>
      </c>
      <c r="J25" s="9">
        <v>5</v>
      </c>
      <c r="K25" s="9">
        <f t="shared" si="1"/>
        <v>4000</v>
      </c>
      <c r="L25" s="20"/>
      <c r="M25" s="9"/>
      <c r="N25" s="9">
        <f t="shared" ref="N25:N51" si="2">+K25+M25+G25+I25</f>
        <v>11488</v>
      </c>
    </row>
    <row r="26" ht="35" customHeight="1" spans="1:14">
      <c r="A26" s="9">
        <v>21</v>
      </c>
      <c r="B26" s="24" t="s">
        <v>55</v>
      </c>
      <c r="C26" s="20" t="s">
        <v>56</v>
      </c>
      <c r="D26" s="9" t="s">
        <v>23</v>
      </c>
      <c r="E26" s="20" t="s">
        <v>45</v>
      </c>
      <c r="F26" s="9"/>
      <c r="G26" s="9"/>
      <c r="H26" s="9"/>
      <c r="I26" s="9">
        <f>H26*48*31.2</f>
        <v>0</v>
      </c>
      <c r="J26" s="9">
        <v>6</v>
      </c>
      <c r="K26" s="9">
        <f t="shared" si="1"/>
        <v>4800</v>
      </c>
      <c r="L26" s="20"/>
      <c r="M26" s="9"/>
      <c r="N26" s="9">
        <f t="shared" si="2"/>
        <v>4800</v>
      </c>
    </row>
    <row r="27" ht="53" customHeight="1" spans="1:14">
      <c r="A27" s="9">
        <v>22</v>
      </c>
      <c r="B27" s="24" t="s">
        <v>57</v>
      </c>
      <c r="C27" s="20" t="s">
        <v>58</v>
      </c>
      <c r="D27" s="9" t="s">
        <v>20</v>
      </c>
      <c r="E27" s="20" t="s">
        <v>45</v>
      </c>
      <c r="F27" s="9"/>
      <c r="G27" s="9"/>
      <c r="H27" s="9"/>
      <c r="I27" s="9">
        <f>H27*48*31.2</f>
        <v>0</v>
      </c>
      <c r="J27" s="9">
        <v>6</v>
      </c>
      <c r="K27" s="9">
        <f t="shared" si="1"/>
        <v>4800</v>
      </c>
      <c r="L27" s="20"/>
      <c r="M27" s="9"/>
      <c r="N27" s="9">
        <f t="shared" si="2"/>
        <v>4800</v>
      </c>
    </row>
    <row r="28" ht="62" customHeight="1" spans="1:14">
      <c r="A28" s="9">
        <v>23</v>
      </c>
      <c r="B28" s="24" t="s">
        <v>59</v>
      </c>
      <c r="C28" s="20" t="s">
        <v>60</v>
      </c>
      <c r="D28" s="9" t="s">
        <v>20</v>
      </c>
      <c r="E28" s="20" t="s">
        <v>27</v>
      </c>
      <c r="F28" s="9"/>
      <c r="G28" s="9">
        <f>F28*36*31.2</f>
        <v>0</v>
      </c>
      <c r="H28" s="9">
        <v>2</v>
      </c>
      <c r="I28" s="9">
        <f>H28*48*31.2</f>
        <v>2995.2</v>
      </c>
      <c r="J28" s="9"/>
      <c r="K28" s="9"/>
      <c r="L28" s="20"/>
      <c r="M28" s="9"/>
      <c r="N28" s="9">
        <f t="shared" si="2"/>
        <v>2995.2</v>
      </c>
    </row>
    <row r="29" ht="35" customHeight="1" spans="1:14">
      <c r="A29" s="9">
        <v>24</v>
      </c>
      <c r="B29" s="24" t="s">
        <v>61</v>
      </c>
      <c r="C29" s="20" t="s">
        <v>62</v>
      </c>
      <c r="D29" s="9" t="s">
        <v>23</v>
      </c>
      <c r="E29" s="20" t="s">
        <v>36</v>
      </c>
      <c r="F29" s="9"/>
      <c r="G29" s="9"/>
      <c r="H29" s="9">
        <v>6</v>
      </c>
      <c r="I29" s="9">
        <f>H29*48*31.2</f>
        <v>8985.6</v>
      </c>
      <c r="J29" s="9"/>
      <c r="K29" s="9"/>
      <c r="L29" s="20"/>
      <c r="M29" s="9"/>
      <c r="N29" s="9">
        <f t="shared" si="2"/>
        <v>8985.6</v>
      </c>
    </row>
    <row r="30" ht="35" customHeight="1" spans="1:14">
      <c r="A30" s="9">
        <v>25</v>
      </c>
      <c r="B30" s="24"/>
      <c r="C30" s="20" t="s">
        <v>63</v>
      </c>
      <c r="D30" s="9" t="s">
        <v>23</v>
      </c>
      <c r="E30" s="20" t="s">
        <v>27</v>
      </c>
      <c r="F30" s="9"/>
      <c r="G30" s="9"/>
      <c r="H30" s="9"/>
      <c r="I30" s="9">
        <f t="shared" ref="I30:I37" si="3">H30*48*31.2</f>
        <v>0</v>
      </c>
      <c r="J30" s="9"/>
      <c r="K30" s="9"/>
      <c r="L30" s="20">
        <v>6</v>
      </c>
      <c r="M30" s="9">
        <f>L30*400</f>
        <v>2400</v>
      </c>
      <c r="N30" s="9">
        <f t="shared" si="2"/>
        <v>2400</v>
      </c>
    </row>
    <row r="31" ht="35" customHeight="1" spans="1:14">
      <c r="A31" s="9">
        <v>26</v>
      </c>
      <c r="B31" s="24" t="s">
        <v>64</v>
      </c>
      <c r="C31" s="20" t="s">
        <v>65</v>
      </c>
      <c r="D31" s="9" t="s">
        <v>23</v>
      </c>
      <c r="E31" s="20" t="s">
        <v>33</v>
      </c>
      <c r="F31" s="9"/>
      <c r="G31" s="9"/>
      <c r="H31" s="9"/>
      <c r="I31" s="9">
        <f t="shared" si="3"/>
        <v>0</v>
      </c>
      <c r="J31" s="9">
        <v>6</v>
      </c>
      <c r="K31" s="9">
        <f t="shared" ref="K31:K39" si="4">J31*800</f>
        <v>4800</v>
      </c>
      <c r="L31" s="20"/>
      <c r="M31" s="9"/>
      <c r="N31" s="9">
        <f t="shared" si="2"/>
        <v>4800</v>
      </c>
    </row>
    <row r="32" ht="35" customHeight="1" spans="1:14">
      <c r="A32" s="9">
        <v>27</v>
      </c>
      <c r="B32" s="24"/>
      <c r="C32" s="20" t="s">
        <v>66</v>
      </c>
      <c r="D32" s="9" t="s">
        <v>23</v>
      </c>
      <c r="E32" s="20" t="s">
        <v>33</v>
      </c>
      <c r="F32" s="9"/>
      <c r="G32" s="9"/>
      <c r="H32" s="9"/>
      <c r="I32" s="9">
        <f t="shared" si="3"/>
        <v>0</v>
      </c>
      <c r="J32" s="9">
        <v>6</v>
      </c>
      <c r="K32" s="9">
        <f t="shared" si="4"/>
        <v>4800</v>
      </c>
      <c r="L32" s="20"/>
      <c r="M32" s="9"/>
      <c r="N32" s="9">
        <f t="shared" si="2"/>
        <v>4800</v>
      </c>
    </row>
    <row r="33" ht="35" customHeight="1" spans="1:14">
      <c r="A33" s="9">
        <v>28</v>
      </c>
      <c r="B33" s="24"/>
      <c r="C33" s="20" t="s">
        <v>67</v>
      </c>
      <c r="D33" s="9" t="s">
        <v>20</v>
      </c>
      <c r="E33" s="20" t="s">
        <v>33</v>
      </c>
      <c r="F33" s="9"/>
      <c r="G33" s="9"/>
      <c r="H33" s="9"/>
      <c r="I33" s="9">
        <f t="shared" si="3"/>
        <v>0</v>
      </c>
      <c r="J33" s="9">
        <v>6</v>
      </c>
      <c r="K33" s="9">
        <f t="shared" si="4"/>
        <v>4800</v>
      </c>
      <c r="L33" s="20"/>
      <c r="M33" s="9"/>
      <c r="N33" s="9">
        <f t="shared" si="2"/>
        <v>4800</v>
      </c>
    </row>
    <row r="34" ht="84" customHeight="1" spans="1:14">
      <c r="A34" s="9">
        <v>29</v>
      </c>
      <c r="B34" s="24" t="s">
        <v>68</v>
      </c>
      <c r="C34" s="20" t="s">
        <v>69</v>
      </c>
      <c r="D34" s="9" t="s">
        <v>20</v>
      </c>
      <c r="E34" s="20" t="s">
        <v>21</v>
      </c>
      <c r="F34" s="9"/>
      <c r="G34" s="9"/>
      <c r="H34" s="9">
        <v>12</v>
      </c>
      <c r="I34" s="9">
        <f t="shared" si="3"/>
        <v>17971.2</v>
      </c>
      <c r="J34" s="9">
        <v>6</v>
      </c>
      <c r="K34" s="9">
        <f t="shared" si="4"/>
        <v>4800</v>
      </c>
      <c r="L34" s="20"/>
      <c r="M34" s="9"/>
      <c r="N34" s="9">
        <f t="shared" si="2"/>
        <v>22771.2</v>
      </c>
    </row>
    <row r="35" ht="44" customHeight="1" spans="1:14">
      <c r="A35" s="9">
        <v>30</v>
      </c>
      <c r="B35" s="24"/>
      <c r="C35" s="20" t="s">
        <v>70</v>
      </c>
      <c r="D35" s="9" t="s">
        <v>23</v>
      </c>
      <c r="E35" s="20" t="s">
        <v>54</v>
      </c>
      <c r="F35" s="9">
        <v>6</v>
      </c>
      <c r="G35" s="9">
        <f>F35*36*31.2</f>
        <v>6739.2</v>
      </c>
      <c r="H35" s="9"/>
      <c r="I35" s="9"/>
      <c r="J35" s="9"/>
      <c r="K35" s="9"/>
      <c r="L35" s="20"/>
      <c r="M35" s="9"/>
      <c r="N35" s="9">
        <f t="shared" si="2"/>
        <v>6739.2</v>
      </c>
    </row>
    <row r="36" ht="35" customHeight="1" spans="1:14">
      <c r="A36" s="9">
        <v>31</v>
      </c>
      <c r="B36" s="24"/>
      <c r="C36" s="20" t="s">
        <v>71</v>
      </c>
      <c r="D36" s="9" t="s">
        <v>20</v>
      </c>
      <c r="E36" s="20" t="s">
        <v>42</v>
      </c>
      <c r="F36" s="9">
        <v>6</v>
      </c>
      <c r="G36" s="9">
        <f>F36*36*31.2</f>
        <v>6739.2</v>
      </c>
      <c r="H36" s="9"/>
      <c r="I36" s="9"/>
      <c r="J36" s="9"/>
      <c r="K36" s="9"/>
      <c r="L36" s="20"/>
      <c r="M36" s="9"/>
      <c r="N36" s="9">
        <f t="shared" si="2"/>
        <v>6739.2</v>
      </c>
    </row>
    <row r="37" ht="64" customHeight="1" spans="1:14">
      <c r="A37" s="9">
        <v>32</v>
      </c>
      <c r="B37" s="24"/>
      <c r="C37" s="25" t="s">
        <v>72</v>
      </c>
      <c r="D37" s="9" t="s">
        <v>23</v>
      </c>
      <c r="E37" s="20" t="s">
        <v>27</v>
      </c>
      <c r="F37" s="9"/>
      <c r="G37" s="9"/>
      <c r="H37" s="9">
        <v>6</v>
      </c>
      <c r="I37" s="9">
        <f t="shared" si="3"/>
        <v>8985.6</v>
      </c>
      <c r="J37" s="9"/>
      <c r="K37" s="9"/>
      <c r="L37" s="20"/>
      <c r="M37" s="20"/>
      <c r="N37" s="9">
        <f t="shared" si="2"/>
        <v>8985.6</v>
      </c>
    </row>
    <row r="38" ht="35" customHeight="1" spans="1:14">
      <c r="A38" s="9">
        <v>33</v>
      </c>
      <c r="B38" s="24" t="s">
        <v>73</v>
      </c>
      <c r="C38" s="25" t="s">
        <v>74</v>
      </c>
      <c r="D38" s="20" t="s">
        <v>23</v>
      </c>
      <c r="E38" s="20" t="s">
        <v>45</v>
      </c>
      <c r="F38" s="9"/>
      <c r="G38" s="9"/>
      <c r="H38" s="9"/>
      <c r="I38" s="9"/>
      <c r="J38" s="9">
        <v>6</v>
      </c>
      <c r="K38" s="9">
        <f t="shared" si="4"/>
        <v>4800</v>
      </c>
      <c r="L38" s="20"/>
      <c r="M38" s="20"/>
      <c r="N38" s="9">
        <f t="shared" si="2"/>
        <v>4800</v>
      </c>
    </row>
    <row r="39" ht="46" customHeight="1" spans="1:14">
      <c r="A39" s="9">
        <v>34</v>
      </c>
      <c r="B39" s="24" t="s">
        <v>75</v>
      </c>
      <c r="C39" s="25" t="s">
        <v>76</v>
      </c>
      <c r="D39" s="9" t="s">
        <v>20</v>
      </c>
      <c r="E39" s="20" t="s">
        <v>77</v>
      </c>
      <c r="F39" s="9"/>
      <c r="G39" s="9"/>
      <c r="H39" s="9"/>
      <c r="I39" s="9"/>
      <c r="J39" s="9">
        <v>6</v>
      </c>
      <c r="K39" s="9">
        <f t="shared" si="4"/>
        <v>4800</v>
      </c>
      <c r="L39" s="20"/>
      <c r="M39" s="20"/>
      <c r="N39" s="9">
        <f t="shared" si="2"/>
        <v>4800</v>
      </c>
    </row>
    <row r="40" ht="51" customHeight="1" spans="1:14">
      <c r="A40" s="9">
        <v>35</v>
      </c>
      <c r="B40" s="21" t="s">
        <v>78</v>
      </c>
      <c r="C40" s="25" t="s">
        <v>79</v>
      </c>
      <c r="D40" s="9" t="s">
        <v>23</v>
      </c>
      <c r="E40" s="20" t="s">
        <v>27</v>
      </c>
      <c r="F40" s="9"/>
      <c r="G40" s="9"/>
      <c r="H40" s="9"/>
      <c r="I40" s="9"/>
      <c r="J40" s="9"/>
      <c r="K40" s="9"/>
      <c r="L40" s="20">
        <v>6</v>
      </c>
      <c r="M40" s="20">
        <f>L40*400</f>
        <v>2400</v>
      </c>
      <c r="N40" s="9">
        <f t="shared" si="2"/>
        <v>2400</v>
      </c>
    </row>
    <row r="41" s="4" customFormat="1" ht="51" customHeight="1" spans="1:14">
      <c r="A41" s="9">
        <v>36</v>
      </c>
      <c r="B41" s="23"/>
      <c r="C41" s="20" t="s">
        <v>80</v>
      </c>
      <c r="D41" s="9" t="s">
        <v>20</v>
      </c>
      <c r="E41" s="20" t="s">
        <v>36</v>
      </c>
      <c r="F41" s="9"/>
      <c r="G41" s="9"/>
      <c r="H41" s="9">
        <v>6</v>
      </c>
      <c r="I41" s="9">
        <f t="shared" ref="I41:I46" si="5">H41*48*31.2</f>
        <v>8985.6</v>
      </c>
      <c r="J41" s="9"/>
      <c r="K41" s="9"/>
      <c r="L41" s="20"/>
      <c r="M41" s="9"/>
      <c r="N41" s="9">
        <f t="shared" si="2"/>
        <v>8985.6</v>
      </c>
    </row>
    <row r="42" s="4" customFormat="1" ht="47" customHeight="1" spans="1:14">
      <c r="A42" s="9">
        <v>37</v>
      </c>
      <c r="B42" s="23" t="s">
        <v>81</v>
      </c>
      <c r="C42" s="20" t="s">
        <v>82</v>
      </c>
      <c r="D42" s="20" t="s">
        <v>23</v>
      </c>
      <c r="E42" s="20" t="s">
        <v>83</v>
      </c>
      <c r="F42" s="9"/>
      <c r="G42" s="9"/>
      <c r="H42" s="9">
        <v>6</v>
      </c>
      <c r="I42" s="9">
        <f t="shared" si="5"/>
        <v>8985.6</v>
      </c>
      <c r="J42" s="9"/>
      <c r="K42" s="9"/>
      <c r="L42" s="20"/>
      <c r="M42" s="20"/>
      <c r="N42" s="9">
        <f t="shared" si="2"/>
        <v>8985.6</v>
      </c>
    </row>
    <row r="43" s="4" customFormat="1" ht="35" customHeight="1" spans="1:14">
      <c r="A43" s="9">
        <v>38</v>
      </c>
      <c r="B43" s="23" t="s">
        <v>84</v>
      </c>
      <c r="C43" s="20" t="s">
        <v>85</v>
      </c>
      <c r="D43" s="20" t="s">
        <v>23</v>
      </c>
      <c r="E43" s="20" t="s">
        <v>86</v>
      </c>
      <c r="F43" s="9"/>
      <c r="G43" s="9"/>
      <c r="H43" s="9">
        <v>6</v>
      </c>
      <c r="I43" s="9">
        <f t="shared" si="5"/>
        <v>8985.6</v>
      </c>
      <c r="J43" s="9"/>
      <c r="K43" s="9"/>
      <c r="L43" s="20"/>
      <c r="M43" s="20"/>
      <c r="N43" s="9">
        <f t="shared" si="2"/>
        <v>8985.6</v>
      </c>
    </row>
    <row r="44" s="4" customFormat="1" ht="49" customHeight="1" spans="1:14">
      <c r="A44" s="9">
        <v>39</v>
      </c>
      <c r="B44" s="22" t="s">
        <v>87</v>
      </c>
      <c r="C44" s="20" t="s">
        <v>88</v>
      </c>
      <c r="D44" s="20" t="s">
        <v>23</v>
      </c>
      <c r="E44" s="20" t="s">
        <v>77</v>
      </c>
      <c r="F44" s="9"/>
      <c r="G44" s="9"/>
      <c r="H44" s="9">
        <v>4</v>
      </c>
      <c r="I44" s="9">
        <f t="shared" si="5"/>
        <v>5990.4</v>
      </c>
      <c r="J44" s="9"/>
      <c r="K44" s="9"/>
      <c r="L44" s="20"/>
      <c r="M44" s="20"/>
      <c r="N44" s="9">
        <f t="shared" si="2"/>
        <v>5990.4</v>
      </c>
    </row>
    <row r="45" s="4" customFormat="1" ht="35" customHeight="1" spans="1:14">
      <c r="A45" s="9">
        <v>40</v>
      </c>
      <c r="B45" s="23"/>
      <c r="C45" s="20" t="s">
        <v>89</v>
      </c>
      <c r="D45" s="20" t="s">
        <v>23</v>
      </c>
      <c r="E45" s="20" t="s">
        <v>21</v>
      </c>
      <c r="F45" s="9"/>
      <c r="G45" s="9"/>
      <c r="H45" s="9">
        <v>2</v>
      </c>
      <c r="I45" s="9">
        <f t="shared" si="5"/>
        <v>2995.2</v>
      </c>
      <c r="J45" s="9">
        <v>2</v>
      </c>
      <c r="K45" s="9">
        <f>J45*800</f>
        <v>1600</v>
      </c>
      <c r="L45" s="20"/>
      <c r="M45" s="20"/>
      <c r="N45" s="9">
        <f t="shared" si="2"/>
        <v>4595.2</v>
      </c>
    </row>
    <row r="46" s="4" customFormat="1" ht="53" customHeight="1" spans="1:14">
      <c r="A46" s="9">
        <v>41</v>
      </c>
      <c r="B46" s="23" t="s">
        <v>90</v>
      </c>
      <c r="C46" s="20" t="s">
        <v>91</v>
      </c>
      <c r="D46" s="20" t="s">
        <v>20</v>
      </c>
      <c r="E46" s="20" t="s">
        <v>54</v>
      </c>
      <c r="F46" s="9"/>
      <c r="G46" s="9"/>
      <c r="H46" s="9">
        <v>6</v>
      </c>
      <c r="I46" s="9">
        <f t="shared" si="5"/>
        <v>8985.6</v>
      </c>
      <c r="J46" s="9"/>
      <c r="K46" s="9"/>
      <c r="L46" s="20"/>
      <c r="M46" s="20"/>
      <c r="N46" s="9">
        <f t="shared" si="2"/>
        <v>8985.6</v>
      </c>
    </row>
    <row r="47" s="4" customFormat="1" ht="35" customHeight="1" spans="1:14">
      <c r="A47" s="9">
        <v>42</v>
      </c>
      <c r="B47" s="24" t="s">
        <v>92</v>
      </c>
      <c r="C47" s="20" t="s">
        <v>93</v>
      </c>
      <c r="D47" s="20" t="s">
        <v>20</v>
      </c>
      <c r="E47" s="20" t="s">
        <v>77</v>
      </c>
      <c r="F47" s="9">
        <v>6</v>
      </c>
      <c r="G47" s="9">
        <f>F47*36*31.2</f>
        <v>6739.2</v>
      </c>
      <c r="H47" s="9"/>
      <c r="I47" s="9"/>
      <c r="J47" s="9"/>
      <c r="K47" s="9"/>
      <c r="L47" s="20"/>
      <c r="M47" s="20"/>
      <c r="N47" s="9">
        <f t="shared" si="2"/>
        <v>6739.2</v>
      </c>
    </row>
    <row r="48" s="4" customFormat="1" ht="81" customHeight="1" spans="1:14">
      <c r="A48" s="9">
        <v>43</v>
      </c>
      <c r="B48" s="24" t="s">
        <v>94</v>
      </c>
      <c r="C48" s="20" t="s">
        <v>95</v>
      </c>
      <c r="D48" s="20" t="s">
        <v>23</v>
      </c>
      <c r="E48" s="20" t="s">
        <v>21</v>
      </c>
      <c r="F48" s="9"/>
      <c r="G48" s="9"/>
      <c r="H48" s="9">
        <v>6</v>
      </c>
      <c r="I48" s="9">
        <f>H48*48*31.2</f>
        <v>8985.6</v>
      </c>
      <c r="J48" s="9"/>
      <c r="K48" s="9"/>
      <c r="L48" s="20"/>
      <c r="M48" s="20"/>
      <c r="N48" s="9">
        <f t="shared" si="2"/>
        <v>8985.6</v>
      </c>
    </row>
    <row r="49" s="4" customFormat="1" ht="44" customHeight="1" spans="1:14">
      <c r="A49" s="9">
        <v>44</v>
      </c>
      <c r="B49" s="24" t="s">
        <v>96</v>
      </c>
      <c r="C49" s="20" t="s">
        <v>97</v>
      </c>
      <c r="D49" s="20" t="s">
        <v>23</v>
      </c>
      <c r="E49" s="20" t="s">
        <v>33</v>
      </c>
      <c r="F49" s="20"/>
      <c r="G49" s="9"/>
      <c r="H49" s="20">
        <v>6</v>
      </c>
      <c r="I49" s="9">
        <f>H49*48*31.2</f>
        <v>8985.6</v>
      </c>
      <c r="J49" s="20"/>
      <c r="K49" s="9"/>
      <c r="L49" s="20"/>
      <c r="M49" s="20"/>
      <c r="N49" s="9">
        <f t="shared" si="2"/>
        <v>8985.6</v>
      </c>
    </row>
    <row r="50" s="4" customFormat="1" ht="42" customHeight="1" spans="1:14">
      <c r="A50" s="9">
        <v>45</v>
      </c>
      <c r="B50" s="24" t="s">
        <v>98</v>
      </c>
      <c r="C50" s="24" t="s">
        <v>99</v>
      </c>
      <c r="D50" s="20" t="s">
        <v>20</v>
      </c>
      <c r="E50" s="20" t="s">
        <v>54</v>
      </c>
      <c r="F50" s="20"/>
      <c r="G50" s="9"/>
      <c r="H50" s="20">
        <v>6</v>
      </c>
      <c r="I50" s="9">
        <f>H50*48*31.2</f>
        <v>8985.6</v>
      </c>
      <c r="J50" s="20">
        <v>6</v>
      </c>
      <c r="K50" s="9">
        <f>J50*800</f>
        <v>4800</v>
      </c>
      <c r="L50" s="20"/>
      <c r="M50" s="20"/>
      <c r="N50" s="9">
        <f t="shared" si="2"/>
        <v>13785.6</v>
      </c>
    </row>
    <row r="51" s="4" customFormat="1" ht="35" customHeight="1" spans="1:14">
      <c r="A51" s="9">
        <v>46</v>
      </c>
      <c r="B51" s="24" t="s">
        <v>100</v>
      </c>
      <c r="C51" s="20" t="s">
        <v>101</v>
      </c>
      <c r="D51" s="20" t="s">
        <v>20</v>
      </c>
      <c r="E51" s="20" t="s">
        <v>86</v>
      </c>
      <c r="F51" s="20">
        <v>6</v>
      </c>
      <c r="G51" s="9">
        <f>F51*36*31.2</f>
        <v>6739.2</v>
      </c>
      <c r="H51" s="20"/>
      <c r="I51" s="20"/>
      <c r="J51" s="20"/>
      <c r="K51" s="20"/>
      <c r="L51" s="20"/>
      <c r="M51" s="20"/>
      <c r="N51" s="9">
        <f t="shared" si="2"/>
        <v>6739.2</v>
      </c>
    </row>
    <row r="52" ht="35" customHeight="1" spans="1:14">
      <c r="A52" s="9" t="s">
        <v>102</v>
      </c>
      <c r="B52" s="24"/>
      <c r="C52" s="20"/>
      <c r="D52" s="20"/>
      <c r="E52" s="20"/>
      <c r="F52" s="20">
        <f t="shared" ref="F52:N52" si="6">SUM(F6:F51)</f>
        <v>43</v>
      </c>
      <c r="G52" s="20">
        <f t="shared" si="6"/>
        <v>48297.6</v>
      </c>
      <c r="H52" s="20">
        <f t="shared" si="6"/>
        <v>122</v>
      </c>
      <c r="I52" s="20">
        <f t="shared" si="6"/>
        <v>182707.2</v>
      </c>
      <c r="J52" s="20">
        <f t="shared" si="6"/>
        <v>142</v>
      </c>
      <c r="K52" s="20">
        <f t="shared" si="6"/>
        <v>113600</v>
      </c>
      <c r="L52" s="20">
        <f t="shared" si="6"/>
        <v>12</v>
      </c>
      <c r="M52" s="20">
        <f t="shared" si="6"/>
        <v>4800</v>
      </c>
      <c r="N52" s="20">
        <f t="shared" si="6"/>
        <v>349404.8</v>
      </c>
    </row>
  </sheetData>
  <mergeCells count="28">
    <mergeCell ref="A1:N1"/>
    <mergeCell ref="F2:I2"/>
    <mergeCell ref="J2:M2"/>
    <mergeCell ref="F3:G3"/>
    <mergeCell ref="H3:I3"/>
    <mergeCell ref="J3:K3"/>
    <mergeCell ref="L3:M3"/>
    <mergeCell ref="F4:G4"/>
    <mergeCell ref="H4:I4"/>
    <mergeCell ref="J4:K4"/>
    <mergeCell ref="L4:M4"/>
    <mergeCell ref="A2:A5"/>
    <mergeCell ref="B2:B5"/>
    <mergeCell ref="B6:B8"/>
    <mergeCell ref="B9:B12"/>
    <mergeCell ref="B13:B17"/>
    <mergeCell ref="B18:B20"/>
    <mergeCell ref="B21:B22"/>
    <mergeCell ref="B23:B24"/>
    <mergeCell ref="B29:B30"/>
    <mergeCell ref="B31:B33"/>
    <mergeCell ref="B34:B37"/>
    <mergeCell ref="B40:B41"/>
    <mergeCell ref="B44:B45"/>
    <mergeCell ref="C2:C5"/>
    <mergeCell ref="D2:D5"/>
    <mergeCell ref="E2:E5"/>
    <mergeCell ref="N2:N5"/>
  </mergeCells>
  <pageMargins left="0.472222222222222" right="0.236111111111111" top="0.393055555555556" bottom="0.354166666666667" header="0.314583333333333" footer="0.314583333333333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D21" sqref="D21"/>
    </sheetView>
  </sheetViews>
  <sheetFormatPr defaultColWidth="9" defaultRowHeight="13.5" outlineLevelRow="1" outlineLevelCol="5"/>
  <cols>
    <col min="2" max="2" width="10.75" customWidth="1"/>
    <col min="4" max="4" width="13.25" customWidth="1"/>
    <col min="5" max="5" width="15.5" customWidth="1"/>
    <col min="6" max="6" width="12.25" customWidth="1"/>
  </cols>
  <sheetData>
    <row r="1" ht="67.5" spans="1:6">
      <c r="A1" s="1" t="s">
        <v>103</v>
      </c>
      <c r="B1" s="2" t="s">
        <v>104</v>
      </c>
      <c r="C1" s="2" t="s">
        <v>105</v>
      </c>
      <c r="D1" s="2" t="s">
        <v>106</v>
      </c>
      <c r="E1" s="2" t="s">
        <v>107</v>
      </c>
      <c r="F1" s="1" t="s">
        <v>108</v>
      </c>
    </row>
    <row r="2" ht="54" spans="1:6">
      <c r="D2" s="3" t="s">
        <v>109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2026年上半年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南国烟雨</cp:lastModifiedBy>
  <dcterms:created xsi:type="dcterms:W3CDTF">2019-07-12T02:24:00Z</dcterms:created>
  <cp:lastPrinted>2019-07-12T04:37:00Z</cp:lastPrinted>
  <dcterms:modified xsi:type="dcterms:W3CDTF">2026-04-29T03:10:25Z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true</vt:bool>
  </property>
  <property fmtid="{D5CDD505-2E9C-101B-9397-08002B2CF9AE}" pid="4" name="ICV">
    <vt:lpwstr>3AC0B831C12D4546BD19265AC9B8FBF6</vt:lpwstr>
  </property>
  <property fmtid="{D5CDD505-2E9C-101B-9397-08002B2CF9AE}" pid="5" name="CalculationRule">
    <vt:i4>0</vt:i4>
  </property>
</Properties>
</file>