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上半年" sheetId="2" r:id="rId1"/>
  </sheets>
  <definedNames>
    <definedName name="_xlnm._FilterDatabase" localSheetId="0" hidden="1">'2025年上半年'!$A$1:$T$55</definedName>
    <definedName name="_xlnm.Print_Titles" localSheetId="0">'2025年上半年'!$2:$5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<sst xmlns="http://schemas.openxmlformats.org/spreadsheetml/2006/main" count="249" uniqueCount="152">
  <si>
    <t>2024年四季度、2025年一季度秦淮区“政府养老扶助对象”入住养老机构减免、冲抵费用公示表</t>
  </si>
  <si>
    <t>序号</t>
  </si>
  <si>
    <t>机构名称</t>
  </si>
  <si>
    <t>入住机构老人姓名</t>
  </si>
  <si>
    <t>性别</t>
  </si>
  <si>
    <t>身份证号</t>
  </si>
  <si>
    <t>所属街道及社区</t>
  </si>
  <si>
    <t>政府养老扶助对象居家补贴 转入</t>
  </si>
  <si>
    <t>特殊失能 、失智老年人增加补贴</t>
  </si>
  <si>
    <t>补贴总金额</t>
  </si>
  <si>
    <t>市补贴金额</t>
  </si>
  <si>
    <t>区补贴金额</t>
  </si>
  <si>
    <t>审批意见</t>
  </si>
  <si>
    <t>上传时间</t>
  </si>
  <si>
    <t>半失能</t>
  </si>
  <si>
    <t>失能</t>
  </si>
  <si>
    <t>低保对象</t>
  </si>
  <si>
    <t>低保边缘对象</t>
  </si>
  <si>
    <t>36小时/月</t>
  </si>
  <si>
    <t>48小时/月</t>
  </si>
  <si>
    <t>800元/月</t>
  </si>
  <si>
    <t>400元/月</t>
  </si>
  <si>
    <t>人数</t>
  </si>
  <si>
    <t>金额</t>
  </si>
  <si>
    <t>康乐福</t>
  </si>
  <si>
    <t>管宏根</t>
  </si>
  <si>
    <t>男</t>
  </si>
  <si>
    <t>320104********2019</t>
  </si>
  <si>
    <t>双塘街道</t>
  </si>
  <si>
    <t>姚雪兰</t>
  </si>
  <si>
    <t>女</t>
  </si>
  <si>
    <t>320104********0046</t>
  </si>
  <si>
    <t>郑健行</t>
  </si>
  <si>
    <t>320103********0764</t>
  </si>
  <si>
    <t>洪武路街道</t>
  </si>
  <si>
    <t>正阳护养院</t>
  </si>
  <si>
    <t>王丽霞</t>
  </si>
  <si>
    <t>320104********0823</t>
  </si>
  <si>
    <t>红花街道</t>
  </si>
  <si>
    <t>邱家珍</t>
  </si>
  <si>
    <t>321123********6220</t>
  </si>
  <si>
    <t>钓鱼巷</t>
  </si>
  <si>
    <t>甘亮</t>
  </si>
  <si>
    <t>320103********1018</t>
  </si>
  <si>
    <t>黄东久</t>
  </si>
  <si>
    <t>320103********0277</t>
  </si>
  <si>
    <t>朱晓忠</t>
  </si>
  <si>
    <t>320103********0775</t>
  </si>
  <si>
    <t>胡腊年</t>
  </si>
  <si>
    <t>320103********0782</t>
  </si>
  <si>
    <t>正阳集庆门</t>
  </si>
  <si>
    <t>李存义</t>
  </si>
  <si>
    <t>320105********0236</t>
  </si>
  <si>
    <t>朝天宫街道</t>
  </si>
  <si>
    <t>伍贻喜</t>
  </si>
  <si>
    <t>320104********1611</t>
  </si>
  <si>
    <t>陆凤英</t>
  </si>
  <si>
    <t>320106********1240</t>
  </si>
  <si>
    <t>唐纪成</t>
  </si>
  <si>
    <t>320104********1635</t>
  </si>
  <si>
    <t>常青树</t>
  </si>
  <si>
    <t>陈秋玲</t>
  </si>
  <si>
    <t>320114********0920</t>
  </si>
  <si>
    <t>光华路街道</t>
  </si>
  <si>
    <t>聂粉珍</t>
  </si>
  <si>
    <t>320101********0424</t>
  </si>
  <si>
    <t>秦虹街道</t>
  </si>
  <si>
    <t>李凤琴</t>
  </si>
  <si>
    <t>320103********0529</t>
  </si>
  <si>
    <t>陈乔喜</t>
  </si>
  <si>
    <t>320104********1212</t>
  </si>
  <si>
    <t>张秀玲</t>
  </si>
  <si>
    <t>320114********092x</t>
  </si>
  <si>
    <t>王宝富</t>
  </si>
  <si>
    <t>320104********0831</t>
  </si>
  <si>
    <t>中华门街道</t>
  </si>
  <si>
    <t>颐居园</t>
  </si>
  <si>
    <t>房良</t>
  </si>
  <si>
    <t>320105********0213</t>
  </si>
  <si>
    <t>王馀媛</t>
  </si>
  <si>
    <t>320114********0922</t>
  </si>
  <si>
    <t>家和乐</t>
  </si>
  <si>
    <t>张贵铭</t>
  </si>
  <si>
    <t>320114********0917</t>
  </si>
  <si>
    <t>阳湘义</t>
  </si>
  <si>
    <t>320103********1270</t>
  </si>
  <si>
    <t>何贤康</t>
  </si>
  <si>
    <t>320103********2058</t>
  </si>
  <si>
    <t>瑞金路街道</t>
  </si>
  <si>
    <t>南京益居养老服务有限公司</t>
  </si>
  <si>
    <t>顾玉莲</t>
  </si>
  <si>
    <t>320106********0829</t>
  </si>
  <si>
    <t>五老村</t>
  </si>
  <si>
    <t>许荣海</t>
  </si>
  <si>
    <t>320103********1296</t>
  </si>
  <si>
    <t>五老村街道</t>
  </si>
  <si>
    <t>海熙养老院</t>
  </si>
  <si>
    <t>李逸芬</t>
  </si>
  <si>
    <t>320223********6783</t>
  </si>
  <si>
    <t>博爱苑</t>
  </si>
  <si>
    <t>候茂生</t>
  </si>
  <si>
    <t>320104********0814</t>
  </si>
  <si>
    <t>胡成明</t>
  </si>
  <si>
    <t>320103********001x</t>
  </si>
  <si>
    <t>福乐老年公寓</t>
  </si>
  <si>
    <t>韩秋萍</t>
  </si>
  <si>
    <t>320104********0425</t>
  </si>
  <si>
    <t>夫子庙街道</t>
  </si>
  <si>
    <t>本草堂养老院</t>
  </si>
  <si>
    <t>张啟农</t>
  </si>
  <si>
    <t>320105********0610</t>
  </si>
  <si>
    <t>张惠珍</t>
  </si>
  <si>
    <t>320103********1782</t>
  </si>
  <si>
    <t>大光路街道</t>
  </si>
  <si>
    <t>帅玉银</t>
  </si>
  <si>
    <t>320103********0029</t>
  </si>
  <si>
    <t>悦心老年公寓</t>
  </si>
  <si>
    <t>王玉珍</t>
  </si>
  <si>
    <t>320105********0220</t>
  </si>
  <si>
    <t>孙慧平</t>
  </si>
  <si>
    <t>320105********006x</t>
  </si>
  <si>
    <t>童红华</t>
  </si>
  <si>
    <t>320105********0635</t>
  </si>
  <si>
    <t>雅颐老年公寓</t>
  </si>
  <si>
    <t>王道友</t>
  </si>
  <si>
    <t>320104********1616</t>
  </si>
  <si>
    <t>潘少华</t>
  </si>
  <si>
    <t>320103********0022</t>
  </si>
  <si>
    <t>盛益强</t>
  </si>
  <si>
    <t>320103********1793</t>
  </si>
  <si>
    <t>单正明</t>
  </si>
  <si>
    <t>320104********2452</t>
  </si>
  <si>
    <t>郑红明</t>
  </si>
  <si>
    <t>320104********0819</t>
  </si>
  <si>
    <t>夫子庙老年公寓</t>
  </si>
  <si>
    <t>梁桂英</t>
  </si>
  <si>
    <t>320104********0021</t>
  </si>
  <si>
    <t>欢乐时光老年公寓</t>
  </si>
  <si>
    <t>张福林</t>
  </si>
  <si>
    <t>320104********0013</t>
  </si>
  <si>
    <t>毛裕良</t>
  </si>
  <si>
    <t>320103********0075</t>
  </si>
  <si>
    <t>礼拜寺巷老年公寓</t>
  </si>
  <si>
    <t>罗凤英</t>
  </si>
  <si>
    <t>320103********026x</t>
  </si>
  <si>
    <t>江苏民康老年服务中心</t>
  </si>
  <si>
    <t>陆天石</t>
  </si>
  <si>
    <t>320104********0416</t>
  </si>
  <si>
    <t>南山园老年公寓</t>
  </si>
  <si>
    <t>张秀如</t>
  </si>
  <si>
    <t>320104********1624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</si>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</sst>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"/>
  <sheetViews>
    <sheetView tabSelected="1" zoomScale="80" zoomScaleNormal="80" topLeftCell="A46" workbookViewId="0">
      <selection activeCell="P55" sqref="P55:Q55"/>
    </sheetView>
  </sheetViews>
  <sheetFormatPr defaultColWidth="9" defaultRowHeight="13.5"/>
  <cols>
    <col min="1" max="1" width="4" style="2" customWidth="1"/>
    <col min="2" max="2" width="17.2166666666667" style="3" customWidth="1"/>
    <col min="3" max="3" width="9.94166666666667" style="2" customWidth="1"/>
    <col min="4" max="4" width="8.125" style="2" customWidth="1"/>
    <col min="5" max="5" width="20" style="4" customWidth="1"/>
    <col min="6" max="6" width="14.3" style="2" customWidth="1"/>
    <col min="7" max="7" width="6.26666666666667" style="2" customWidth="1"/>
    <col min="8" max="8" width="9.21666666666667" style="2" customWidth="1"/>
    <col min="9" max="9" width="5.66666666666667" style="2" customWidth="1"/>
    <col min="10" max="10" width="8.825" style="2" customWidth="1"/>
    <col min="11" max="11" width="5.29166666666667" style="2" customWidth="1"/>
    <col min="12" max="12" width="8.28333333333333" style="2" customWidth="1"/>
    <col min="13" max="13" width="4.875" style="2" customWidth="1"/>
    <col min="14" max="14" width="5" style="2" customWidth="1"/>
    <col min="15" max="15" width="9.525" style="2" customWidth="1"/>
    <col min="16" max="16" width="9.375" style="2" customWidth="1"/>
    <col min="17" max="17" width="10.775" style="2" customWidth="1"/>
    <col min="18" max="18" width="5.93333333333333" style="5" customWidth="1"/>
    <col min="19" max="19" width="10.7583333333333" style="5" customWidth="1"/>
    <col min="20" max="16384" width="9" style="1"/>
  </cols>
  <sheetData>
    <row r="1" ht="93" customHeight="1" spans="1:19">
      <c r="A1" s="6" t="s">
        <v>0</v>
      </c>
      <c r="B1" s="2"/>
      <c r="C1" s="2"/>
      <c r="R1" s="2"/>
      <c r="S1" s="2"/>
    </row>
    <row r="2" ht="30" customHeight="1" spans="1:19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8"/>
      <c r="I2" s="8"/>
      <c r="J2" s="8"/>
      <c r="K2" s="8" t="s">
        <v>8</v>
      </c>
      <c r="L2" s="8"/>
      <c r="M2" s="8"/>
      <c r="N2" s="8"/>
      <c r="O2" s="8" t="s">
        <v>9</v>
      </c>
      <c r="P2" s="8" t="s">
        <v>10</v>
      </c>
      <c r="Q2" s="8" t="s">
        <v>11</v>
      </c>
      <c r="R2" s="8" t="s">
        <v>12</v>
      </c>
      <c r="S2" s="8" t="s">
        <v>13</v>
      </c>
    </row>
    <row r="3" ht="27" customHeight="1" spans="1:19">
      <c r="A3" s="11"/>
      <c r="B3" s="8"/>
      <c r="C3" s="8"/>
      <c r="D3" s="12"/>
      <c r="E3" s="10"/>
      <c r="F3" s="8"/>
      <c r="G3" s="8" t="s">
        <v>14</v>
      </c>
      <c r="H3" s="8"/>
      <c r="I3" s="8" t="s">
        <v>15</v>
      </c>
      <c r="J3" s="8"/>
      <c r="K3" s="8" t="s">
        <v>16</v>
      </c>
      <c r="L3" s="8"/>
      <c r="M3" s="8" t="s">
        <v>17</v>
      </c>
      <c r="N3" s="8"/>
      <c r="O3" s="8"/>
      <c r="P3" s="8"/>
      <c r="Q3" s="8"/>
      <c r="R3" s="8"/>
      <c r="S3" s="8"/>
    </row>
    <row r="4" ht="32" customHeight="1" spans="1:19">
      <c r="A4" s="11"/>
      <c r="B4" s="8"/>
      <c r="C4" s="8"/>
      <c r="D4" s="12"/>
      <c r="E4" s="10"/>
      <c r="F4" s="8"/>
      <c r="G4" s="8" t="s">
        <v>18</v>
      </c>
      <c r="H4" s="8"/>
      <c r="I4" s="8" t="s">
        <v>19</v>
      </c>
      <c r="J4" s="8"/>
      <c r="K4" s="8" t="s">
        <v>20</v>
      </c>
      <c r="L4" s="8"/>
      <c r="M4" s="8" t="s">
        <v>21</v>
      </c>
      <c r="N4" s="8"/>
      <c r="O4" s="8"/>
      <c r="P4" s="8"/>
      <c r="Q4" s="8"/>
      <c r="R4" s="8"/>
      <c r="S4" s="8"/>
    </row>
    <row r="5" ht="32" customHeight="1" spans="1:19">
      <c r="A5" s="13"/>
      <c r="B5" s="8"/>
      <c r="C5" s="8"/>
      <c r="D5" s="14"/>
      <c r="E5" s="10"/>
      <c r="F5" s="8"/>
      <c r="G5" s="8" t="s">
        <v>22</v>
      </c>
      <c r="H5" s="8" t="s">
        <v>23</v>
      </c>
      <c r="I5" s="8" t="s">
        <v>22</v>
      </c>
      <c r="J5" s="8" t="s">
        <v>23</v>
      </c>
      <c r="K5" s="8" t="s">
        <v>22</v>
      </c>
      <c r="L5" s="8" t="s">
        <v>23</v>
      </c>
      <c r="M5" s="8" t="s">
        <v>22</v>
      </c>
      <c r="N5" s="8" t="s">
        <v>23</v>
      </c>
      <c r="O5" s="8"/>
      <c r="P5" s="8"/>
      <c r="Q5" s="8"/>
      <c r="R5" s="8"/>
      <c r="S5" s="8"/>
    </row>
    <row r="6" s="1" customFormat="1" ht="35" customHeight="1" spans="1:19">
      <c r="A6" s="8">
        <v>1</v>
      </c>
      <c r="B6" s="15" t="s">
        <v>24</v>
      </c>
      <c r="C6" s="8" t="s">
        <v>25</v>
      </c>
      <c r="D6" s="8" t="s">
        <v>26</v>
      </c>
      <c r="E6" s="10" t="s">
        <v>27</v>
      </c>
      <c r="F6" s="8" t="s">
        <v>28</v>
      </c>
      <c r="G6" s="8"/>
      <c r="H6" s="8"/>
      <c r="I6" s="8">
        <v>6</v>
      </c>
      <c r="J6" s="8">
        <f>28.6*48*I6</f>
        <v>8236.8</v>
      </c>
      <c r="K6" s="8">
        <v>6</v>
      </c>
      <c r="L6" s="8">
        <f>K6*800</f>
        <v>4800</v>
      </c>
      <c r="M6" s="8"/>
      <c r="N6" s="8"/>
      <c r="O6" s="8">
        <f>H6+J6+L6+N6</f>
        <v>13036.8</v>
      </c>
      <c r="P6" s="8">
        <f>O6*0.5</f>
        <v>6518.4</v>
      </c>
      <c r="Q6" s="8">
        <f>P6</f>
        <v>6518.4</v>
      </c>
      <c r="R6" s="24"/>
      <c r="S6" s="24"/>
    </row>
    <row r="7" s="1" customFormat="1" ht="35" customHeight="1" spans="1:19">
      <c r="A7" s="8">
        <v>2</v>
      </c>
      <c r="B7" s="15"/>
      <c r="C7" s="8" t="s">
        <v>29</v>
      </c>
      <c r="D7" s="8" t="s">
        <v>30</v>
      </c>
      <c r="E7" s="10" t="s">
        <v>31</v>
      </c>
      <c r="F7" s="8" t="s">
        <v>28</v>
      </c>
      <c r="G7" s="8">
        <v>2</v>
      </c>
      <c r="H7" s="8">
        <f>36*28.6*G7</f>
        <v>2059.2</v>
      </c>
      <c r="I7" s="8">
        <v>4</v>
      </c>
      <c r="J7" s="8">
        <f>28.6*48*I7</f>
        <v>5491.2</v>
      </c>
      <c r="K7" s="8">
        <v>4</v>
      </c>
      <c r="L7" s="8">
        <f>K7*800</f>
        <v>3200</v>
      </c>
      <c r="M7" s="8"/>
      <c r="N7" s="8"/>
      <c r="O7" s="8">
        <f t="shared" ref="O7:O52" si="0">H7+J7+L7+N7</f>
        <v>10750.4</v>
      </c>
      <c r="P7" s="8">
        <f>O7*0.5</f>
        <v>5375.2</v>
      </c>
      <c r="Q7" s="8">
        <f>P7</f>
        <v>5375.2</v>
      </c>
      <c r="R7" s="24"/>
      <c r="S7" s="24"/>
    </row>
    <row r="8" s="1" customFormat="1" ht="35" customHeight="1" spans="1:19">
      <c r="A8" s="8">
        <v>3</v>
      </c>
      <c r="B8" s="15"/>
      <c r="C8" s="8" t="s">
        <v>32</v>
      </c>
      <c r="D8" s="8" t="s">
        <v>30</v>
      </c>
      <c r="E8" s="10" t="s">
        <v>33</v>
      </c>
      <c r="F8" s="8" t="s">
        <v>34</v>
      </c>
      <c r="G8" s="8">
        <v>2</v>
      </c>
      <c r="H8" s="8">
        <f>36*28.6*G8</f>
        <v>2059.2</v>
      </c>
      <c r="I8" s="8">
        <v>4</v>
      </c>
      <c r="J8" s="8">
        <f>28.6*48*I8</f>
        <v>5491.2</v>
      </c>
      <c r="K8" s="8"/>
      <c r="L8" s="8"/>
      <c r="M8" s="8"/>
      <c r="N8" s="8"/>
      <c r="O8" s="8">
        <f t="shared" si="0"/>
        <v>7550.4</v>
      </c>
      <c r="P8" s="8">
        <f>O8*0.5</f>
        <v>3775.2</v>
      </c>
      <c r="Q8" s="8">
        <f>P8</f>
        <v>3775.2</v>
      </c>
      <c r="R8" s="8"/>
      <c r="S8" s="8"/>
    </row>
    <row r="9" s="1" customFormat="1" ht="35" customHeight="1" spans="1:19">
      <c r="A9" s="8">
        <v>4</v>
      </c>
      <c r="B9" s="9" t="s">
        <v>35</v>
      </c>
      <c r="C9" s="8" t="s">
        <v>36</v>
      </c>
      <c r="D9" s="8" t="s">
        <v>30</v>
      </c>
      <c r="E9" s="10" t="s">
        <v>37</v>
      </c>
      <c r="F9" s="8" t="s">
        <v>38</v>
      </c>
      <c r="G9" s="8">
        <v>2</v>
      </c>
      <c r="H9" s="8">
        <f>36*28.6*G9</f>
        <v>2059.2</v>
      </c>
      <c r="I9" s="8"/>
      <c r="J9" s="16"/>
      <c r="K9" s="8"/>
      <c r="L9" s="8"/>
      <c r="M9" s="8"/>
      <c r="N9" s="8"/>
      <c r="O9" s="8">
        <f t="shared" si="0"/>
        <v>2059.2</v>
      </c>
      <c r="P9" s="8">
        <f>O9*0.5</f>
        <v>1029.6</v>
      </c>
      <c r="Q9" s="8">
        <f>P9</f>
        <v>1029.6</v>
      </c>
      <c r="R9" s="8"/>
      <c r="S9" s="8"/>
    </row>
    <row r="10" s="1" customFormat="1" ht="35" customHeight="1" spans="1:19">
      <c r="A10" s="8">
        <v>5</v>
      </c>
      <c r="B10" s="12"/>
      <c r="C10" s="16" t="s">
        <v>39</v>
      </c>
      <c r="D10" s="8" t="s">
        <v>30</v>
      </c>
      <c r="E10" s="17" t="s">
        <v>40</v>
      </c>
      <c r="F10" s="8" t="s">
        <v>34</v>
      </c>
      <c r="G10" s="8"/>
      <c r="H10" s="18"/>
      <c r="I10" s="8"/>
      <c r="J10" s="16"/>
      <c r="K10" s="8">
        <v>2</v>
      </c>
      <c r="L10" s="8">
        <f>K10*800</f>
        <v>1600</v>
      </c>
      <c r="M10" s="8"/>
      <c r="N10" s="8"/>
      <c r="O10" s="8">
        <f t="shared" si="0"/>
        <v>1600</v>
      </c>
      <c r="P10" s="8">
        <f>O10*0.5</f>
        <v>800</v>
      </c>
      <c r="Q10" s="8">
        <f>P10</f>
        <v>800</v>
      </c>
      <c r="R10" s="8"/>
      <c r="S10" s="8"/>
    </row>
    <row r="11" s="1" customFormat="1" ht="35" customHeight="1" spans="1:19">
      <c r="A11" s="8">
        <v>6</v>
      </c>
      <c r="B11" s="19" t="s">
        <v>41</v>
      </c>
      <c r="C11" s="20" t="s">
        <v>42</v>
      </c>
      <c r="D11" s="8" t="s">
        <v>26</v>
      </c>
      <c r="E11" s="10" t="s">
        <v>43</v>
      </c>
      <c r="F11" s="8" t="s">
        <v>34</v>
      </c>
      <c r="G11" s="8">
        <v>6</v>
      </c>
      <c r="H11" s="8">
        <f>36*28.6*G11</f>
        <v>6177.6</v>
      </c>
      <c r="I11" s="8"/>
      <c r="J11" s="16"/>
      <c r="K11" s="8"/>
      <c r="L11" s="8"/>
      <c r="M11" s="8"/>
      <c r="N11" s="8"/>
      <c r="O11" s="8">
        <f t="shared" si="0"/>
        <v>6177.6</v>
      </c>
      <c r="P11" s="8">
        <f t="shared" ref="P11:P20" si="1">O11*0.5</f>
        <v>3088.8</v>
      </c>
      <c r="Q11" s="8">
        <f t="shared" ref="Q11:Q20" si="2">P11</f>
        <v>3088.8</v>
      </c>
      <c r="R11" s="8"/>
      <c r="S11" s="8"/>
    </row>
    <row r="12" s="1" customFormat="1" ht="35" customHeight="1" spans="1:19">
      <c r="A12" s="8">
        <v>7</v>
      </c>
      <c r="B12" s="19"/>
      <c r="C12" s="8" t="s">
        <v>44</v>
      </c>
      <c r="D12" s="8" t="s">
        <v>26</v>
      </c>
      <c r="E12" s="10" t="s">
        <v>45</v>
      </c>
      <c r="F12" s="8" t="s">
        <v>34</v>
      </c>
      <c r="G12" s="8">
        <v>6</v>
      </c>
      <c r="H12" s="8">
        <f>36*28.6*G12</f>
        <v>6177.6</v>
      </c>
      <c r="I12" s="8"/>
      <c r="J12" s="16"/>
      <c r="K12" s="8"/>
      <c r="L12" s="8"/>
      <c r="M12" s="8"/>
      <c r="N12" s="8"/>
      <c r="O12" s="8">
        <f t="shared" si="0"/>
        <v>6177.6</v>
      </c>
      <c r="P12" s="8">
        <f t="shared" si="1"/>
        <v>3088.8</v>
      </c>
      <c r="Q12" s="8">
        <f t="shared" si="2"/>
        <v>3088.8</v>
      </c>
      <c r="R12" s="8"/>
      <c r="S12" s="8"/>
    </row>
    <row r="13" s="1" customFormat="1" ht="35" customHeight="1" spans="1:19">
      <c r="A13" s="8">
        <v>8</v>
      </c>
      <c r="B13" s="19"/>
      <c r="C13" s="8" t="s">
        <v>46</v>
      </c>
      <c r="D13" s="8" t="s">
        <v>26</v>
      </c>
      <c r="E13" s="10" t="s">
        <v>47</v>
      </c>
      <c r="F13" s="8" t="s">
        <v>34</v>
      </c>
      <c r="G13" s="8"/>
      <c r="H13" s="18"/>
      <c r="I13" s="8">
        <v>6</v>
      </c>
      <c r="J13" s="8">
        <f>28.6*48*I13</f>
        <v>8236.8</v>
      </c>
      <c r="K13" s="8">
        <v>6</v>
      </c>
      <c r="L13" s="8">
        <f>K13*800</f>
        <v>4800</v>
      </c>
      <c r="M13" s="8"/>
      <c r="N13" s="8"/>
      <c r="O13" s="8">
        <f t="shared" si="0"/>
        <v>13036.8</v>
      </c>
      <c r="P13" s="8">
        <f t="shared" si="1"/>
        <v>6518.4</v>
      </c>
      <c r="Q13" s="8">
        <f t="shared" si="2"/>
        <v>6518.4</v>
      </c>
      <c r="R13" s="8"/>
      <c r="S13" s="8"/>
    </row>
    <row r="14" s="1" customFormat="1" ht="35" customHeight="1" spans="1:19">
      <c r="A14" s="8">
        <v>9</v>
      </c>
      <c r="B14" s="19"/>
      <c r="C14" s="16" t="s">
        <v>48</v>
      </c>
      <c r="D14" s="8" t="s">
        <v>30</v>
      </c>
      <c r="E14" s="17" t="s">
        <v>49</v>
      </c>
      <c r="F14" s="8" t="s">
        <v>34</v>
      </c>
      <c r="G14" s="16">
        <v>6</v>
      </c>
      <c r="H14" s="8">
        <f>36*28.6*G14</f>
        <v>6177.6</v>
      </c>
      <c r="I14" s="16"/>
      <c r="J14" s="16"/>
      <c r="K14" s="16"/>
      <c r="L14" s="8"/>
      <c r="M14" s="16"/>
      <c r="N14" s="8"/>
      <c r="O14" s="8">
        <f t="shared" si="0"/>
        <v>6177.6</v>
      </c>
      <c r="P14" s="8">
        <f t="shared" si="1"/>
        <v>3088.8</v>
      </c>
      <c r="Q14" s="8">
        <f t="shared" si="2"/>
        <v>3088.8</v>
      </c>
      <c r="R14" s="25"/>
      <c r="S14" s="25"/>
    </row>
    <row r="15" s="1" customFormat="1" ht="35" customHeight="1" spans="1:19">
      <c r="A15" s="8">
        <v>10</v>
      </c>
      <c r="B15" s="21" t="s">
        <v>50</v>
      </c>
      <c r="C15" s="16" t="s">
        <v>51</v>
      </c>
      <c r="D15" s="8" t="s">
        <v>26</v>
      </c>
      <c r="E15" s="17" t="s">
        <v>52</v>
      </c>
      <c r="F15" s="16" t="s">
        <v>53</v>
      </c>
      <c r="G15" s="16">
        <v>6</v>
      </c>
      <c r="H15" s="8">
        <f>36*28.6*G15</f>
        <v>6177.6</v>
      </c>
      <c r="I15" s="16"/>
      <c r="J15" s="16"/>
      <c r="K15" s="16"/>
      <c r="L15" s="8"/>
      <c r="M15" s="16"/>
      <c r="N15" s="8"/>
      <c r="O15" s="8">
        <f t="shared" si="0"/>
        <v>6177.6</v>
      </c>
      <c r="P15" s="8">
        <f t="shared" si="1"/>
        <v>3088.8</v>
      </c>
      <c r="Q15" s="8">
        <f t="shared" si="2"/>
        <v>3088.8</v>
      </c>
      <c r="R15" s="25"/>
      <c r="S15" s="25"/>
    </row>
    <row r="16" s="1" customFormat="1" ht="35" customHeight="1" spans="1:19">
      <c r="A16" s="8">
        <v>11</v>
      </c>
      <c r="B16" s="21"/>
      <c r="C16" s="16" t="s">
        <v>54</v>
      </c>
      <c r="D16" s="8" t="s">
        <v>26</v>
      </c>
      <c r="E16" s="17" t="s">
        <v>55</v>
      </c>
      <c r="F16" s="8" t="s">
        <v>28</v>
      </c>
      <c r="G16" s="16"/>
      <c r="H16" s="16"/>
      <c r="I16" s="16">
        <v>6</v>
      </c>
      <c r="J16" s="8">
        <f>28.6*48*I16</f>
        <v>8236.8</v>
      </c>
      <c r="K16" s="16">
        <v>6</v>
      </c>
      <c r="L16" s="8">
        <f>K16*800</f>
        <v>4800</v>
      </c>
      <c r="M16" s="16"/>
      <c r="N16" s="8"/>
      <c r="O16" s="8">
        <f t="shared" si="0"/>
        <v>13036.8</v>
      </c>
      <c r="P16" s="8">
        <f t="shared" si="1"/>
        <v>6518.4</v>
      </c>
      <c r="Q16" s="8">
        <f t="shared" si="2"/>
        <v>6518.4</v>
      </c>
      <c r="R16" s="25"/>
      <c r="S16" s="25"/>
    </row>
    <row r="17" s="1" customFormat="1" ht="35" customHeight="1" spans="1:19">
      <c r="A17" s="8">
        <v>12</v>
      </c>
      <c r="B17" s="21"/>
      <c r="C17" s="16" t="s">
        <v>56</v>
      </c>
      <c r="D17" s="8" t="s">
        <v>30</v>
      </c>
      <c r="E17" s="17" t="s">
        <v>57</v>
      </c>
      <c r="F17" s="8" t="s">
        <v>28</v>
      </c>
      <c r="G17" s="16"/>
      <c r="H17" s="16"/>
      <c r="I17" s="16">
        <v>4</v>
      </c>
      <c r="J17" s="8">
        <f>28.6*48*I17</f>
        <v>5491.2</v>
      </c>
      <c r="K17" s="16">
        <v>4</v>
      </c>
      <c r="L17" s="8">
        <f>K17*800</f>
        <v>3200</v>
      </c>
      <c r="M17" s="16"/>
      <c r="N17" s="8"/>
      <c r="O17" s="8">
        <f t="shared" si="0"/>
        <v>8691.2</v>
      </c>
      <c r="P17" s="8">
        <f t="shared" si="1"/>
        <v>4345.6</v>
      </c>
      <c r="Q17" s="8">
        <f t="shared" si="2"/>
        <v>4345.6</v>
      </c>
      <c r="R17" s="25"/>
      <c r="S17" s="25"/>
    </row>
    <row r="18" s="1" customFormat="1" ht="35" customHeight="1" spans="1:19">
      <c r="A18" s="8">
        <v>13</v>
      </c>
      <c r="B18" s="21"/>
      <c r="C18" s="16" t="s">
        <v>58</v>
      </c>
      <c r="D18" s="8" t="s">
        <v>26</v>
      </c>
      <c r="E18" s="17" t="s">
        <v>59</v>
      </c>
      <c r="F18" s="8" t="s">
        <v>28</v>
      </c>
      <c r="G18" s="16"/>
      <c r="H18" s="16"/>
      <c r="I18" s="16"/>
      <c r="J18" s="16"/>
      <c r="K18" s="16">
        <v>1</v>
      </c>
      <c r="L18" s="8">
        <f>K18*800</f>
        <v>800</v>
      </c>
      <c r="M18" s="16"/>
      <c r="N18" s="8"/>
      <c r="O18" s="8">
        <f t="shared" si="0"/>
        <v>800</v>
      </c>
      <c r="P18" s="8">
        <f t="shared" si="1"/>
        <v>400</v>
      </c>
      <c r="Q18" s="8">
        <f t="shared" si="2"/>
        <v>400</v>
      </c>
      <c r="R18" s="25"/>
      <c r="S18" s="25"/>
    </row>
    <row r="19" s="1" customFormat="1" ht="35" customHeight="1" spans="1:19">
      <c r="A19" s="8">
        <v>14</v>
      </c>
      <c r="B19" s="21" t="s">
        <v>50</v>
      </c>
      <c r="C19" s="8" t="s">
        <v>36</v>
      </c>
      <c r="D19" s="8" t="s">
        <v>30</v>
      </c>
      <c r="E19" s="10" t="s">
        <v>37</v>
      </c>
      <c r="F19" s="8" t="s">
        <v>38</v>
      </c>
      <c r="G19" s="16">
        <v>4</v>
      </c>
      <c r="H19" s="8">
        <f>36*28.6*G19</f>
        <v>4118.4</v>
      </c>
      <c r="I19" s="16"/>
      <c r="J19" s="16"/>
      <c r="K19" s="16"/>
      <c r="L19" s="8"/>
      <c r="M19" s="16"/>
      <c r="N19" s="8"/>
      <c r="O19" s="8">
        <f t="shared" si="0"/>
        <v>4118.4</v>
      </c>
      <c r="P19" s="8">
        <f t="shared" si="1"/>
        <v>2059.2</v>
      </c>
      <c r="Q19" s="8">
        <f t="shared" si="2"/>
        <v>2059.2</v>
      </c>
      <c r="R19" s="25"/>
      <c r="S19" s="25"/>
    </row>
    <row r="20" s="1" customFormat="1" ht="35" customHeight="1" spans="1:19">
      <c r="A20" s="8">
        <v>15</v>
      </c>
      <c r="B20" s="21"/>
      <c r="C20" s="16" t="s">
        <v>39</v>
      </c>
      <c r="D20" s="8" t="s">
        <v>30</v>
      </c>
      <c r="E20" s="17" t="s">
        <v>40</v>
      </c>
      <c r="F20" s="8" t="s">
        <v>34</v>
      </c>
      <c r="G20" s="16"/>
      <c r="H20" s="16"/>
      <c r="I20" s="16"/>
      <c r="J20" s="16"/>
      <c r="K20" s="16">
        <v>4</v>
      </c>
      <c r="L20" s="8">
        <f t="shared" ref="L20:L27" si="3">K20*800</f>
        <v>3200</v>
      </c>
      <c r="M20" s="16"/>
      <c r="N20" s="8"/>
      <c r="O20" s="8">
        <f t="shared" si="0"/>
        <v>3200</v>
      </c>
      <c r="P20" s="8">
        <f t="shared" si="1"/>
        <v>1600</v>
      </c>
      <c r="Q20" s="8">
        <f t="shared" si="2"/>
        <v>1600</v>
      </c>
      <c r="R20" s="25"/>
      <c r="S20" s="25"/>
    </row>
    <row r="21" s="1" customFormat="1" ht="35" customHeight="1" spans="1:19">
      <c r="A21" s="8">
        <v>16</v>
      </c>
      <c r="B21" s="21" t="s">
        <v>60</v>
      </c>
      <c r="C21" s="16" t="s">
        <v>61</v>
      </c>
      <c r="D21" s="8" t="s">
        <v>30</v>
      </c>
      <c r="E21" s="17" t="s">
        <v>62</v>
      </c>
      <c r="F21" s="16" t="s">
        <v>63</v>
      </c>
      <c r="G21" s="16"/>
      <c r="H21" s="18"/>
      <c r="I21" s="16">
        <v>6</v>
      </c>
      <c r="J21" s="8">
        <f>28.6*48*I21</f>
        <v>8236.8</v>
      </c>
      <c r="K21" s="16">
        <v>6</v>
      </c>
      <c r="L21" s="8">
        <f t="shared" si="3"/>
        <v>4800</v>
      </c>
      <c r="M21" s="16"/>
      <c r="N21" s="8"/>
      <c r="O21" s="8">
        <f t="shared" si="0"/>
        <v>13036.8</v>
      </c>
      <c r="P21" s="8">
        <f t="shared" ref="P21:P31" si="4">O21*0.5</f>
        <v>6518.4</v>
      </c>
      <c r="Q21" s="8">
        <f t="shared" ref="Q21:Q31" si="5">P21</f>
        <v>6518.4</v>
      </c>
      <c r="R21" s="25"/>
      <c r="S21" s="25"/>
    </row>
    <row r="22" s="1" customFormat="1" ht="35" customHeight="1" spans="1:19">
      <c r="A22" s="8">
        <v>17</v>
      </c>
      <c r="B22" s="21"/>
      <c r="C22" s="16" t="s">
        <v>64</v>
      </c>
      <c r="D22" s="8" t="s">
        <v>30</v>
      </c>
      <c r="E22" s="17" t="s">
        <v>65</v>
      </c>
      <c r="F22" s="16" t="s">
        <v>66</v>
      </c>
      <c r="G22" s="16"/>
      <c r="H22" s="18"/>
      <c r="I22" s="16"/>
      <c r="J22" s="16"/>
      <c r="K22" s="16">
        <v>3</v>
      </c>
      <c r="L22" s="8">
        <f t="shared" si="3"/>
        <v>2400</v>
      </c>
      <c r="M22" s="16"/>
      <c r="N22" s="8"/>
      <c r="O22" s="8">
        <f t="shared" si="0"/>
        <v>2400</v>
      </c>
      <c r="P22" s="8">
        <f t="shared" si="4"/>
        <v>1200</v>
      </c>
      <c r="Q22" s="8">
        <f t="shared" si="5"/>
        <v>1200</v>
      </c>
      <c r="R22" s="25"/>
      <c r="S22" s="25"/>
    </row>
    <row r="23" s="1" customFormat="1" ht="35" customHeight="1" spans="1:19">
      <c r="A23" s="8">
        <v>18</v>
      </c>
      <c r="B23" s="21"/>
      <c r="C23" s="16" t="s">
        <v>67</v>
      </c>
      <c r="D23" s="8" t="s">
        <v>30</v>
      </c>
      <c r="E23" s="17" t="s">
        <v>68</v>
      </c>
      <c r="F23" s="16" t="s">
        <v>63</v>
      </c>
      <c r="G23" s="16"/>
      <c r="H23" s="18"/>
      <c r="I23" s="16"/>
      <c r="J23" s="16"/>
      <c r="K23" s="16">
        <v>6</v>
      </c>
      <c r="L23" s="8">
        <f t="shared" si="3"/>
        <v>4800</v>
      </c>
      <c r="M23" s="16"/>
      <c r="N23" s="8"/>
      <c r="O23" s="8">
        <f t="shared" si="0"/>
        <v>4800</v>
      </c>
      <c r="P23" s="8">
        <f t="shared" si="4"/>
        <v>2400</v>
      </c>
      <c r="Q23" s="8">
        <f t="shared" si="5"/>
        <v>2400</v>
      </c>
      <c r="R23" s="25"/>
      <c r="S23" s="25"/>
    </row>
    <row r="24" s="1" customFormat="1" ht="35" customHeight="1" spans="1:19">
      <c r="A24" s="8">
        <v>19</v>
      </c>
      <c r="B24" s="21"/>
      <c r="C24" s="16" t="s">
        <v>69</v>
      </c>
      <c r="D24" s="8" t="s">
        <v>26</v>
      </c>
      <c r="E24" s="17" t="s">
        <v>70</v>
      </c>
      <c r="F24" s="16" t="s">
        <v>66</v>
      </c>
      <c r="G24" s="16"/>
      <c r="H24" s="18"/>
      <c r="I24" s="16"/>
      <c r="J24" s="16"/>
      <c r="K24" s="16">
        <v>6</v>
      </c>
      <c r="L24" s="8">
        <f t="shared" si="3"/>
        <v>4800</v>
      </c>
      <c r="M24" s="16"/>
      <c r="N24" s="8"/>
      <c r="O24" s="8">
        <f t="shared" si="0"/>
        <v>4800</v>
      </c>
      <c r="P24" s="8">
        <f t="shared" si="4"/>
        <v>2400</v>
      </c>
      <c r="Q24" s="8">
        <f t="shared" si="5"/>
        <v>2400</v>
      </c>
      <c r="R24" s="25"/>
      <c r="S24" s="25"/>
    </row>
    <row r="25" s="1" customFormat="1" ht="35" customHeight="1" spans="1:19">
      <c r="A25" s="8">
        <v>20</v>
      </c>
      <c r="B25" s="21"/>
      <c r="C25" s="16" t="s">
        <v>71</v>
      </c>
      <c r="D25" s="8" t="s">
        <v>30</v>
      </c>
      <c r="E25" s="17" t="s">
        <v>72</v>
      </c>
      <c r="F25" s="16" t="s">
        <v>63</v>
      </c>
      <c r="G25" s="16"/>
      <c r="H25" s="18"/>
      <c r="I25" s="16">
        <v>6</v>
      </c>
      <c r="J25" s="8">
        <f>28.6*48*I25</f>
        <v>8236.8</v>
      </c>
      <c r="K25" s="16"/>
      <c r="L25" s="8"/>
      <c r="M25" s="16">
        <v>6</v>
      </c>
      <c r="N25" s="8">
        <f>M25*400</f>
        <v>2400</v>
      </c>
      <c r="O25" s="8">
        <f t="shared" si="0"/>
        <v>10636.8</v>
      </c>
      <c r="P25" s="8">
        <f t="shared" si="4"/>
        <v>5318.4</v>
      </c>
      <c r="Q25" s="8">
        <f t="shared" si="5"/>
        <v>5318.4</v>
      </c>
      <c r="R25" s="25"/>
      <c r="S25" s="25"/>
    </row>
    <row r="26" s="1" customFormat="1" ht="35" customHeight="1" spans="1:19">
      <c r="A26" s="8">
        <v>21</v>
      </c>
      <c r="B26" s="21"/>
      <c r="C26" s="16" t="s">
        <v>73</v>
      </c>
      <c r="D26" s="8" t="s">
        <v>26</v>
      </c>
      <c r="E26" s="17" t="s">
        <v>74</v>
      </c>
      <c r="F26" s="16" t="s">
        <v>75</v>
      </c>
      <c r="G26" s="16"/>
      <c r="H26" s="18"/>
      <c r="I26" s="16"/>
      <c r="J26" s="16"/>
      <c r="K26" s="16">
        <v>6</v>
      </c>
      <c r="L26" s="8">
        <f t="shared" si="3"/>
        <v>4800</v>
      </c>
      <c r="M26" s="16"/>
      <c r="N26" s="8"/>
      <c r="O26" s="8">
        <f t="shared" si="0"/>
        <v>4800</v>
      </c>
      <c r="P26" s="8">
        <f t="shared" si="4"/>
        <v>2400</v>
      </c>
      <c r="Q26" s="8">
        <f t="shared" si="5"/>
        <v>2400</v>
      </c>
      <c r="R26" s="25"/>
      <c r="S26" s="25"/>
    </row>
    <row r="27" s="1" customFormat="1" ht="35" customHeight="1" spans="1:19">
      <c r="A27" s="8">
        <v>22</v>
      </c>
      <c r="B27" s="22" t="s">
        <v>76</v>
      </c>
      <c r="C27" s="16" t="s">
        <v>77</v>
      </c>
      <c r="D27" s="8" t="s">
        <v>26</v>
      </c>
      <c r="E27" s="17" t="s">
        <v>78</v>
      </c>
      <c r="F27" s="16" t="s">
        <v>53</v>
      </c>
      <c r="G27" s="16">
        <v>6</v>
      </c>
      <c r="H27" s="8">
        <f>36*28.6*G27</f>
        <v>6177.6</v>
      </c>
      <c r="I27" s="16"/>
      <c r="J27" s="16"/>
      <c r="K27" s="16"/>
      <c r="L27" s="8"/>
      <c r="M27" s="16"/>
      <c r="N27" s="8"/>
      <c r="O27" s="8">
        <f t="shared" si="0"/>
        <v>6177.6</v>
      </c>
      <c r="P27" s="8">
        <f t="shared" si="4"/>
        <v>3088.8</v>
      </c>
      <c r="Q27" s="8">
        <f t="shared" si="5"/>
        <v>3088.8</v>
      </c>
      <c r="R27" s="25"/>
      <c r="S27" s="25"/>
    </row>
    <row r="28" s="1" customFormat="1" ht="35" customHeight="1" spans="1:19">
      <c r="A28" s="8">
        <v>23</v>
      </c>
      <c r="B28" s="23"/>
      <c r="C28" s="16" t="s">
        <v>79</v>
      </c>
      <c r="D28" s="8" t="s">
        <v>30</v>
      </c>
      <c r="E28" s="17" t="s">
        <v>80</v>
      </c>
      <c r="F28" s="16" t="s">
        <v>63</v>
      </c>
      <c r="G28" s="16"/>
      <c r="H28" s="18"/>
      <c r="I28" s="16">
        <v>1</v>
      </c>
      <c r="J28" s="8">
        <f>28.6*48*I28</f>
        <v>1372.8</v>
      </c>
      <c r="K28" s="16"/>
      <c r="L28" s="8"/>
      <c r="M28" s="16"/>
      <c r="N28" s="8"/>
      <c r="O28" s="8">
        <f t="shared" si="0"/>
        <v>1372.8</v>
      </c>
      <c r="P28" s="8">
        <f t="shared" si="4"/>
        <v>686.4</v>
      </c>
      <c r="Q28" s="8">
        <f t="shared" si="5"/>
        <v>686.4</v>
      </c>
      <c r="R28" s="25"/>
      <c r="S28" s="25"/>
    </row>
    <row r="29" s="1" customFormat="1" ht="35" customHeight="1" spans="1:19">
      <c r="A29" s="8">
        <v>24</v>
      </c>
      <c r="B29" s="21" t="s">
        <v>81</v>
      </c>
      <c r="C29" s="16" t="s">
        <v>82</v>
      </c>
      <c r="D29" s="8" t="s">
        <v>26</v>
      </c>
      <c r="E29" s="17" t="s">
        <v>83</v>
      </c>
      <c r="F29" s="16" t="s">
        <v>63</v>
      </c>
      <c r="G29" s="16"/>
      <c r="H29" s="18"/>
      <c r="I29" s="16"/>
      <c r="J29" s="16"/>
      <c r="K29" s="16">
        <v>6</v>
      </c>
      <c r="L29" s="8">
        <f t="shared" ref="L29:L35" si="6">K29*800</f>
        <v>4800</v>
      </c>
      <c r="M29" s="16"/>
      <c r="N29" s="8"/>
      <c r="O29" s="8">
        <f t="shared" si="0"/>
        <v>4800</v>
      </c>
      <c r="P29" s="8">
        <f t="shared" ref="P29:P40" si="7">O29*0.5</f>
        <v>2400</v>
      </c>
      <c r="Q29" s="8">
        <f t="shared" ref="Q29:Q40" si="8">P29</f>
        <v>2400</v>
      </c>
      <c r="R29" s="25"/>
      <c r="S29" s="25"/>
    </row>
    <row r="30" s="1" customFormat="1" ht="35" customHeight="1" spans="1:19">
      <c r="A30" s="8">
        <v>25</v>
      </c>
      <c r="B30" s="21"/>
      <c r="C30" s="16" t="s">
        <v>84</v>
      </c>
      <c r="D30" s="8" t="s">
        <v>26</v>
      </c>
      <c r="E30" s="17" t="s">
        <v>85</v>
      </c>
      <c r="F30" s="16" t="s">
        <v>63</v>
      </c>
      <c r="G30" s="16"/>
      <c r="H30" s="18"/>
      <c r="I30" s="16"/>
      <c r="J30" s="16"/>
      <c r="K30" s="16">
        <v>6</v>
      </c>
      <c r="L30" s="8">
        <f t="shared" si="6"/>
        <v>4800</v>
      </c>
      <c r="M30" s="16"/>
      <c r="N30" s="8"/>
      <c r="O30" s="8">
        <f t="shared" si="0"/>
        <v>4800</v>
      </c>
      <c r="P30" s="8">
        <f t="shared" si="7"/>
        <v>2400</v>
      </c>
      <c r="Q30" s="8">
        <f t="shared" si="8"/>
        <v>2400</v>
      </c>
      <c r="R30" s="25"/>
      <c r="S30" s="25"/>
    </row>
    <row r="31" s="1" customFormat="1" ht="35" customHeight="1" spans="1:19">
      <c r="A31" s="8">
        <v>26</v>
      </c>
      <c r="B31" s="21"/>
      <c r="C31" s="16" t="s">
        <v>86</v>
      </c>
      <c r="D31" s="8" t="s">
        <v>26</v>
      </c>
      <c r="E31" s="17" t="s">
        <v>87</v>
      </c>
      <c r="F31" s="16" t="s">
        <v>88</v>
      </c>
      <c r="G31" s="16"/>
      <c r="H31" s="18"/>
      <c r="I31" s="16"/>
      <c r="J31" s="16"/>
      <c r="K31" s="16">
        <v>6</v>
      </c>
      <c r="L31" s="8">
        <f t="shared" si="6"/>
        <v>4800</v>
      </c>
      <c r="M31" s="16"/>
      <c r="N31" s="8"/>
      <c r="O31" s="8">
        <f t="shared" si="0"/>
        <v>4800</v>
      </c>
      <c r="P31" s="8">
        <f t="shared" si="7"/>
        <v>2400</v>
      </c>
      <c r="Q31" s="8">
        <f t="shared" si="8"/>
        <v>2400</v>
      </c>
      <c r="R31" s="25"/>
      <c r="S31" s="25"/>
    </row>
    <row r="32" s="1" customFormat="1" ht="35" customHeight="1" spans="1:19">
      <c r="A32" s="8">
        <v>27</v>
      </c>
      <c r="B32" s="21" t="s">
        <v>89</v>
      </c>
      <c r="C32" s="16" t="s">
        <v>90</v>
      </c>
      <c r="D32" s="8" t="s">
        <v>30</v>
      </c>
      <c r="E32" s="17" t="s">
        <v>91</v>
      </c>
      <c r="F32" s="16" t="s">
        <v>88</v>
      </c>
      <c r="G32" s="16"/>
      <c r="H32" s="16"/>
      <c r="I32" s="16"/>
      <c r="J32" s="16"/>
      <c r="K32" s="16">
        <v>6</v>
      </c>
      <c r="L32" s="8">
        <f t="shared" si="6"/>
        <v>4800</v>
      </c>
      <c r="M32" s="16"/>
      <c r="N32" s="8"/>
      <c r="O32" s="8">
        <f t="shared" si="0"/>
        <v>4800</v>
      </c>
      <c r="P32" s="8">
        <f t="shared" si="7"/>
        <v>2400</v>
      </c>
      <c r="Q32" s="8">
        <f t="shared" si="8"/>
        <v>2400</v>
      </c>
      <c r="R32" s="25"/>
      <c r="S32" s="25"/>
    </row>
    <row r="33" s="1" customFormat="1" ht="35" customHeight="1" spans="1:19">
      <c r="A33" s="8">
        <v>28</v>
      </c>
      <c r="B33" s="21" t="s">
        <v>92</v>
      </c>
      <c r="C33" s="16" t="s">
        <v>93</v>
      </c>
      <c r="D33" s="8" t="s">
        <v>26</v>
      </c>
      <c r="E33" s="17" t="s">
        <v>94</v>
      </c>
      <c r="F33" s="16" t="s">
        <v>95</v>
      </c>
      <c r="G33" s="16"/>
      <c r="H33" s="16"/>
      <c r="I33" s="16">
        <v>6</v>
      </c>
      <c r="J33" s="8">
        <f>28.6*48*I33</f>
        <v>8236.8</v>
      </c>
      <c r="K33" s="16">
        <v>6</v>
      </c>
      <c r="L33" s="8">
        <f t="shared" si="6"/>
        <v>4800</v>
      </c>
      <c r="M33" s="16"/>
      <c r="N33" s="8"/>
      <c r="O33" s="8">
        <f t="shared" si="0"/>
        <v>13036.8</v>
      </c>
      <c r="P33" s="8">
        <f t="shared" si="7"/>
        <v>6518.4</v>
      </c>
      <c r="Q33" s="8">
        <f t="shared" si="8"/>
        <v>6518.4</v>
      </c>
      <c r="R33" s="25"/>
      <c r="S33" s="25"/>
    </row>
    <row r="34" s="1" customFormat="1" ht="35" customHeight="1" spans="1:19">
      <c r="A34" s="8">
        <v>29</v>
      </c>
      <c r="B34" s="21" t="s">
        <v>96</v>
      </c>
      <c r="C34" s="16" t="s">
        <v>97</v>
      </c>
      <c r="D34" s="8" t="s">
        <v>30</v>
      </c>
      <c r="E34" s="17" t="s">
        <v>98</v>
      </c>
      <c r="F34" s="16" t="s">
        <v>66</v>
      </c>
      <c r="G34" s="16"/>
      <c r="H34" s="16"/>
      <c r="I34" s="16"/>
      <c r="J34" s="16"/>
      <c r="K34" s="16">
        <v>6</v>
      </c>
      <c r="L34" s="8">
        <f t="shared" si="6"/>
        <v>4800</v>
      </c>
      <c r="M34" s="16"/>
      <c r="N34" s="8"/>
      <c r="O34" s="8">
        <f t="shared" si="0"/>
        <v>4800</v>
      </c>
      <c r="P34" s="8">
        <f t="shared" si="7"/>
        <v>2400</v>
      </c>
      <c r="Q34" s="8">
        <f t="shared" si="8"/>
        <v>2400</v>
      </c>
      <c r="R34" s="25"/>
      <c r="S34" s="25"/>
    </row>
    <row r="35" s="1" customFormat="1" ht="40" customHeight="1" spans="1:19">
      <c r="A35" s="8">
        <v>30</v>
      </c>
      <c r="B35" s="21" t="s">
        <v>99</v>
      </c>
      <c r="C35" s="16" t="s">
        <v>100</v>
      </c>
      <c r="D35" s="8" t="s">
        <v>26</v>
      </c>
      <c r="E35" s="17" t="s">
        <v>101</v>
      </c>
      <c r="F35" s="16" t="s">
        <v>66</v>
      </c>
      <c r="G35" s="16"/>
      <c r="H35" s="16"/>
      <c r="I35" s="16"/>
      <c r="J35" s="16"/>
      <c r="K35" s="16">
        <v>6</v>
      </c>
      <c r="L35" s="8">
        <f t="shared" si="6"/>
        <v>4800</v>
      </c>
      <c r="M35" s="16"/>
      <c r="N35" s="8"/>
      <c r="O35" s="8">
        <f t="shared" si="0"/>
        <v>4800</v>
      </c>
      <c r="P35" s="8">
        <f t="shared" si="7"/>
        <v>2400</v>
      </c>
      <c r="Q35" s="8">
        <f t="shared" si="8"/>
        <v>2400</v>
      </c>
      <c r="R35" s="25"/>
      <c r="S35" s="25"/>
    </row>
    <row r="36" s="1" customFormat="1" ht="35" customHeight="1" spans="1:19">
      <c r="A36" s="8">
        <v>31</v>
      </c>
      <c r="B36" s="21"/>
      <c r="C36" s="16" t="s">
        <v>102</v>
      </c>
      <c r="D36" s="8" t="s">
        <v>26</v>
      </c>
      <c r="E36" s="17" t="s">
        <v>103</v>
      </c>
      <c r="F36" s="16" t="s">
        <v>95</v>
      </c>
      <c r="G36" s="16">
        <v>1</v>
      </c>
      <c r="H36" s="8">
        <f>36*28.6*G36</f>
        <v>1029.6</v>
      </c>
      <c r="I36" s="16"/>
      <c r="J36" s="16"/>
      <c r="K36" s="16"/>
      <c r="L36" s="8"/>
      <c r="M36" s="16"/>
      <c r="N36" s="8"/>
      <c r="O36" s="8">
        <f t="shared" si="0"/>
        <v>1029.6</v>
      </c>
      <c r="P36" s="8">
        <f t="shared" si="7"/>
        <v>514.8</v>
      </c>
      <c r="Q36" s="8">
        <f t="shared" si="8"/>
        <v>514.8</v>
      </c>
      <c r="R36" s="25"/>
      <c r="S36" s="25"/>
    </row>
    <row r="37" s="1" customFormat="1" ht="35" customHeight="1" spans="1:19">
      <c r="A37" s="8">
        <v>32</v>
      </c>
      <c r="B37" s="21" t="s">
        <v>104</v>
      </c>
      <c r="C37" s="16" t="s">
        <v>105</v>
      </c>
      <c r="D37" s="8" t="s">
        <v>30</v>
      </c>
      <c r="E37" s="17" t="s">
        <v>106</v>
      </c>
      <c r="F37" s="16" t="s">
        <v>107</v>
      </c>
      <c r="G37" s="16">
        <v>6</v>
      </c>
      <c r="H37" s="8">
        <f>36*28.6*G37</f>
        <v>6177.6</v>
      </c>
      <c r="I37" s="16"/>
      <c r="J37" s="16"/>
      <c r="K37" s="16"/>
      <c r="L37" s="8"/>
      <c r="M37" s="16"/>
      <c r="N37" s="8"/>
      <c r="O37" s="8">
        <f t="shared" si="0"/>
        <v>6177.6</v>
      </c>
      <c r="P37" s="8">
        <f t="shared" si="7"/>
        <v>3088.8</v>
      </c>
      <c r="Q37" s="8">
        <f t="shared" si="8"/>
        <v>3088.8</v>
      </c>
      <c r="R37" s="25"/>
      <c r="S37" s="25"/>
    </row>
    <row r="38" s="1" customFormat="1" ht="35" customHeight="1" spans="1:19">
      <c r="A38" s="8">
        <v>33</v>
      </c>
      <c r="B38" s="21" t="s">
        <v>108</v>
      </c>
      <c r="C38" s="16" t="s">
        <v>109</v>
      </c>
      <c r="D38" s="8" t="s">
        <v>26</v>
      </c>
      <c r="E38" s="17" t="s">
        <v>110</v>
      </c>
      <c r="F38" s="16" t="s">
        <v>53</v>
      </c>
      <c r="G38" s="16"/>
      <c r="H38" s="16"/>
      <c r="I38" s="16">
        <v>6</v>
      </c>
      <c r="J38" s="8">
        <f>28.6*48*I38</f>
        <v>8236.8</v>
      </c>
      <c r="K38" s="16"/>
      <c r="L38" s="8"/>
      <c r="M38" s="16"/>
      <c r="N38" s="8"/>
      <c r="O38" s="8">
        <f t="shared" si="0"/>
        <v>8236.8</v>
      </c>
      <c r="P38" s="8">
        <f t="shared" si="7"/>
        <v>4118.4</v>
      </c>
      <c r="Q38" s="8">
        <f t="shared" si="8"/>
        <v>4118.4</v>
      </c>
      <c r="R38" s="25"/>
      <c r="S38" s="25"/>
    </row>
    <row r="39" s="1" customFormat="1" ht="35" customHeight="1" spans="1:19">
      <c r="A39" s="8">
        <v>34</v>
      </c>
      <c r="B39" s="21"/>
      <c r="C39" s="16" t="s">
        <v>111</v>
      </c>
      <c r="D39" s="8" t="s">
        <v>30</v>
      </c>
      <c r="E39" s="17" t="s">
        <v>112</v>
      </c>
      <c r="F39" s="16" t="s">
        <v>113</v>
      </c>
      <c r="G39" s="16"/>
      <c r="H39" s="16"/>
      <c r="I39" s="16">
        <v>6</v>
      </c>
      <c r="J39" s="8">
        <f>28.6*48*I39</f>
        <v>8236.8</v>
      </c>
      <c r="K39" s="16"/>
      <c r="L39" s="8"/>
      <c r="M39" s="16"/>
      <c r="N39" s="8"/>
      <c r="O39" s="8">
        <f t="shared" si="0"/>
        <v>8236.8</v>
      </c>
      <c r="P39" s="8">
        <f t="shared" si="7"/>
        <v>4118.4</v>
      </c>
      <c r="Q39" s="8">
        <f t="shared" si="8"/>
        <v>4118.4</v>
      </c>
      <c r="R39" s="25"/>
      <c r="S39" s="25"/>
    </row>
    <row r="40" s="1" customFormat="1" ht="35" customHeight="1" spans="1:19">
      <c r="A40" s="8">
        <v>35</v>
      </c>
      <c r="B40" s="21"/>
      <c r="C40" s="16" t="s">
        <v>114</v>
      </c>
      <c r="D40" s="8" t="s">
        <v>30</v>
      </c>
      <c r="E40" s="17" t="s">
        <v>115</v>
      </c>
      <c r="F40" s="16" t="s">
        <v>34</v>
      </c>
      <c r="G40" s="16"/>
      <c r="H40" s="16"/>
      <c r="I40" s="16">
        <v>3</v>
      </c>
      <c r="J40" s="8">
        <f>28.6*48*I40</f>
        <v>4118.4</v>
      </c>
      <c r="K40" s="16"/>
      <c r="L40" s="8"/>
      <c r="M40" s="16">
        <v>3</v>
      </c>
      <c r="N40" s="8">
        <f>M40*400</f>
        <v>1200</v>
      </c>
      <c r="O40" s="8">
        <f t="shared" si="0"/>
        <v>5318.4</v>
      </c>
      <c r="P40" s="8">
        <f t="shared" si="7"/>
        <v>2659.2</v>
      </c>
      <c r="Q40" s="8">
        <f t="shared" si="8"/>
        <v>2659.2</v>
      </c>
      <c r="R40" s="25"/>
      <c r="S40" s="25"/>
    </row>
    <row r="41" s="1" customFormat="1" ht="35" customHeight="1" spans="1:19">
      <c r="A41" s="8">
        <v>36</v>
      </c>
      <c r="B41" s="21" t="s">
        <v>116</v>
      </c>
      <c r="C41" s="16" t="s">
        <v>117</v>
      </c>
      <c r="D41" s="8" t="s">
        <v>30</v>
      </c>
      <c r="E41" s="17" t="s">
        <v>118</v>
      </c>
      <c r="F41" s="16" t="s">
        <v>53</v>
      </c>
      <c r="G41" s="16"/>
      <c r="H41" s="16"/>
      <c r="I41" s="16"/>
      <c r="J41" s="16"/>
      <c r="K41" s="16">
        <v>6</v>
      </c>
      <c r="L41" s="8">
        <f>K41*800</f>
        <v>4800</v>
      </c>
      <c r="M41" s="16"/>
      <c r="N41" s="8"/>
      <c r="O41" s="8">
        <f t="shared" si="0"/>
        <v>4800</v>
      </c>
      <c r="P41" s="8">
        <f t="shared" ref="P41:P53" si="9">O41*0.5</f>
        <v>2400</v>
      </c>
      <c r="Q41" s="8">
        <f t="shared" ref="Q41:Q53" si="10">P41</f>
        <v>2400</v>
      </c>
      <c r="R41" s="25"/>
      <c r="S41" s="25"/>
    </row>
    <row r="42" s="1" customFormat="1" ht="35" customHeight="1" spans="1:19">
      <c r="A42" s="8">
        <v>37</v>
      </c>
      <c r="B42" s="21"/>
      <c r="C42" s="16" t="s">
        <v>119</v>
      </c>
      <c r="D42" s="8" t="s">
        <v>30</v>
      </c>
      <c r="E42" s="17" t="s">
        <v>120</v>
      </c>
      <c r="F42" s="16" t="s">
        <v>53</v>
      </c>
      <c r="G42" s="16"/>
      <c r="H42" s="16"/>
      <c r="I42" s="16"/>
      <c r="J42" s="16"/>
      <c r="K42" s="16">
        <v>6</v>
      </c>
      <c r="L42" s="8">
        <f>K42*800</f>
        <v>4800</v>
      </c>
      <c r="M42" s="16"/>
      <c r="N42" s="8"/>
      <c r="O42" s="8">
        <f t="shared" si="0"/>
        <v>4800</v>
      </c>
      <c r="P42" s="8">
        <f t="shared" si="9"/>
        <v>2400</v>
      </c>
      <c r="Q42" s="8">
        <f t="shared" si="10"/>
        <v>2400</v>
      </c>
      <c r="R42" s="25"/>
      <c r="S42" s="25"/>
    </row>
    <row r="43" s="1" customFormat="1" ht="35" customHeight="1" spans="1:19">
      <c r="A43" s="8">
        <v>38</v>
      </c>
      <c r="B43" s="21"/>
      <c r="C43" s="16" t="s">
        <v>121</v>
      </c>
      <c r="D43" s="8" t="s">
        <v>26</v>
      </c>
      <c r="E43" s="17" t="s">
        <v>122</v>
      </c>
      <c r="F43" s="16" t="s">
        <v>53</v>
      </c>
      <c r="G43" s="16"/>
      <c r="H43" s="16"/>
      <c r="I43" s="16"/>
      <c r="J43" s="16"/>
      <c r="K43" s="16">
        <v>6</v>
      </c>
      <c r="L43" s="8">
        <f>K43*800</f>
        <v>4800</v>
      </c>
      <c r="M43" s="16"/>
      <c r="N43" s="8"/>
      <c r="O43" s="8">
        <f t="shared" si="0"/>
        <v>4800</v>
      </c>
      <c r="P43" s="8">
        <f t="shared" si="9"/>
        <v>2400</v>
      </c>
      <c r="Q43" s="8">
        <f t="shared" si="10"/>
        <v>2400</v>
      </c>
      <c r="R43" s="25"/>
      <c r="S43" s="25"/>
    </row>
    <row r="44" s="1" customFormat="1" ht="35" customHeight="1" spans="1:19">
      <c r="A44" s="8">
        <v>39</v>
      </c>
      <c r="B44" s="21" t="s">
        <v>123</v>
      </c>
      <c r="C44" s="16" t="s">
        <v>124</v>
      </c>
      <c r="D44" s="8" t="s">
        <v>26</v>
      </c>
      <c r="E44" s="17" t="s">
        <v>125</v>
      </c>
      <c r="F44" s="16" t="s">
        <v>28</v>
      </c>
      <c r="G44" s="16">
        <v>6</v>
      </c>
      <c r="H44" s="8">
        <f>36*28.6*G44</f>
        <v>6177.6</v>
      </c>
      <c r="I44" s="16"/>
      <c r="J44" s="16"/>
      <c r="K44" s="16"/>
      <c r="L44" s="8"/>
      <c r="M44" s="16"/>
      <c r="N44" s="8"/>
      <c r="O44" s="8">
        <f t="shared" si="0"/>
        <v>6177.6</v>
      </c>
      <c r="P44" s="8">
        <f t="shared" si="9"/>
        <v>3088.8</v>
      </c>
      <c r="Q44" s="8">
        <f t="shared" si="10"/>
        <v>3088.8</v>
      </c>
      <c r="R44" s="25"/>
      <c r="S44" s="25"/>
    </row>
    <row r="45" s="1" customFormat="1" ht="35" customHeight="1" spans="1:19">
      <c r="A45" s="8">
        <v>40</v>
      </c>
      <c r="B45" s="21"/>
      <c r="C45" s="16" t="s">
        <v>126</v>
      </c>
      <c r="D45" s="8" t="s">
        <v>30</v>
      </c>
      <c r="E45" s="17" t="s">
        <v>127</v>
      </c>
      <c r="F45" s="16" t="s">
        <v>95</v>
      </c>
      <c r="G45" s="16">
        <v>6</v>
      </c>
      <c r="H45" s="8">
        <f>36*28.6*G45</f>
        <v>6177.6</v>
      </c>
      <c r="I45" s="16"/>
      <c r="J45" s="16"/>
      <c r="K45" s="16"/>
      <c r="L45" s="8"/>
      <c r="M45" s="16"/>
      <c r="N45" s="8"/>
      <c r="O45" s="8">
        <f t="shared" si="0"/>
        <v>6177.6</v>
      </c>
      <c r="P45" s="8">
        <f t="shared" si="9"/>
        <v>3088.8</v>
      </c>
      <c r="Q45" s="8">
        <f t="shared" si="10"/>
        <v>3088.8</v>
      </c>
      <c r="R45" s="25"/>
      <c r="S45" s="25"/>
    </row>
    <row r="46" s="1" customFormat="1" ht="35" customHeight="1" spans="1:19">
      <c r="A46" s="8">
        <v>41</v>
      </c>
      <c r="B46" s="21"/>
      <c r="C46" s="16" t="s">
        <v>128</v>
      </c>
      <c r="D46" s="8" t="s">
        <v>26</v>
      </c>
      <c r="E46" s="17" t="s">
        <v>129</v>
      </c>
      <c r="F46" s="16" t="s">
        <v>63</v>
      </c>
      <c r="G46" s="16">
        <v>6</v>
      </c>
      <c r="H46" s="8">
        <f>36*28.6*G46</f>
        <v>6177.6</v>
      </c>
      <c r="I46" s="16"/>
      <c r="J46" s="16"/>
      <c r="K46" s="16"/>
      <c r="L46" s="8"/>
      <c r="M46" s="16"/>
      <c r="N46" s="8"/>
      <c r="O46" s="8">
        <f t="shared" si="0"/>
        <v>6177.6</v>
      </c>
      <c r="P46" s="8">
        <f t="shared" si="9"/>
        <v>3088.8</v>
      </c>
      <c r="Q46" s="8">
        <f t="shared" si="10"/>
        <v>3088.8</v>
      </c>
      <c r="R46" s="25"/>
      <c r="S46" s="25"/>
    </row>
    <row r="47" s="1" customFormat="1" ht="35" customHeight="1" spans="1:19">
      <c r="A47" s="8">
        <v>42</v>
      </c>
      <c r="B47" s="21"/>
      <c r="C47" s="16" t="s">
        <v>130</v>
      </c>
      <c r="D47" s="8" t="s">
        <v>26</v>
      </c>
      <c r="E47" s="17" t="s">
        <v>131</v>
      </c>
      <c r="F47" s="16" t="s">
        <v>28</v>
      </c>
      <c r="G47" s="16">
        <v>6</v>
      </c>
      <c r="H47" s="8">
        <f>36*28.6*G47</f>
        <v>6177.6</v>
      </c>
      <c r="I47" s="16"/>
      <c r="J47" s="16"/>
      <c r="K47" s="16"/>
      <c r="L47" s="8"/>
      <c r="M47" s="16"/>
      <c r="N47" s="8"/>
      <c r="O47" s="8">
        <f t="shared" si="0"/>
        <v>6177.6</v>
      </c>
      <c r="P47" s="8">
        <f t="shared" si="9"/>
        <v>3088.8</v>
      </c>
      <c r="Q47" s="8">
        <f t="shared" si="10"/>
        <v>3088.8</v>
      </c>
      <c r="R47" s="25"/>
      <c r="S47" s="25"/>
    </row>
    <row r="48" s="1" customFormat="1" ht="35" customHeight="1" spans="1:19">
      <c r="A48" s="8">
        <v>43</v>
      </c>
      <c r="B48" s="21"/>
      <c r="C48" s="17" t="s">
        <v>132</v>
      </c>
      <c r="D48" s="8" t="s">
        <v>26</v>
      </c>
      <c r="E48" s="17" t="s">
        <v>133</v>
      </c>
      <c r="F48" s="16" t="s">
        <v>107</v>
      </c>
      <c r="G48" s="16">
        <v>5</v>
      </c>
      <c r="H48" s="8">
        <f>36*28.6*G48</f>
        <v>5148</v>
      </c>
      <c r="I48" s="16"/>
      <c r="J48" s="16"/>
      <c r="K48" s="16"/>
      <c r="L48" s="8"/>
      <c r="M48" s="16"/>
      <c r="N48" s="16"/>
      <c r="O48" s="8">
        <f t="shared" si="0"/>
        <v>5148</v>
      </c>
      <c r="P48" s="8">
        <f t="shared" si="9"/>
        <v>2574</v>
      </c>
      <c r="Q48" s="8">
        <f t="shared" si="10"/>
        <v>2574</v>
      </c>
      <c r="R48" s="25"/>
      <c r="S48" s="25"/>
    </row>
    <row r="49" s="1" customFormat="1" ht="35" customHeight="1" spans="1:19">
      <c r="A49" s="8">
        <v>44</v>
      </c>
      <c r="B49" s="21" t="s">
        <v>134</v>
      </c>
      <c r="C49" s="17" t="s">
        <v>135</v>
      </c>
      <c r="D49" s="16" t="s">
        <v>30</v>
      </c>
      <c r="E49" s="17" t="s">
        <v>136</v>
      </c>
      <c r="F49" s="16" t="s">
        <v>66</v>
      </c>
      <c r="G49" s="16"/>
      <c r="H49" s="8"/>
      <c r="I49" s="16"/>
      <c r="J49" s="16"/>
      <c r="K49" s="16">
        <v>6</v>
      </c>
      <c r="L49" s="8">
        <f>K49*800</f>
        <v>4800</v>
      </c>
      <c r="M49" s="16"/>
      <c r="N49" s="16"/>
      <c r="O49" s="8">
        <f t="shared" si="0"/>
        <v>4800</v>
      </c>
      <c r="P49" s="8">
        <f t="shared" si="9"/>
        <v>2400</v>
      </c>
      <c r="Q49" s="8">
        <f t="shared" si="10"/>
        <v>2400</v>
      </c>
      <c r="R49" s="25"/>
      <c r="S49" s="25"/>
    </row>
    <row r="50" s="1" customFormat="1" ht="46" customHeight="1" spans="1:19">
      <c r="A50" s="8">
        <v>45</v>
      </c>
      <c r="B50" s="16" t="s">
        <v>137</v>
      </c>
      <c r="C50" s="17" t="s">
        <v>138</v>
      </c>
      <c r="D50" s="8" t="s">
        <v>26</v>
      </c>
      <c r="E50" s="17" t="s">
        <v>139</v>
      </c>
      <c r="F50" s="16" t="s">
        <v>107</v>
      </c>
      <c r="G50" s="16"/>
      <c r="H50" s="8"/>
      <c r="I50" s="16"/>
      <c r="J50" s="16"/>
      <c r="K50" s="16">
        <v>6</v>
      </c>
      <c r="L50" s="8">
        <f>K50*800</f>
        <v>4800</v>
      </c>
      <c r="M50" s="16"/>
      <c r="N50" s="16"/>
      <c r="O50" s="8">
        <f t="shared" si="0"/>
        <v>4800</v>
      </c>
      <c r="P50" s="8">
        <f t="shared" si="9"/>
        <v>2400</v>
      </c>
      <c r="Q50" s="8">
        <f t="shared" si="10"/>
        <v>2400</v>
      </c>
      <c r="R50" s="25"/>
      <c r="S50" s="25"/>
    </row>
    <row r="51" s="1" customFormat="1" ht="35" customHeight="1" spans="1:19">
      <c r="A51" s="8">
        <v>46</v>
      </c>
      <c r="B51" s="16" t="s">
        <v>137</v>
      </c>
      <c r="C51" s="17" t="s">
        <v>140</v>
      </c>
      <c r="D51" s="8" t="s">
        <v>26</v>
      </c>
      <c r="E51" s="17" t="s">
        <v>141</v>
      </c>
      <c r="F51" s="16" t="s">
        <v>95</v>
      </c>
      <c r="G51" s="16"/>
      <c r="H51" s="8"/>
      <c r="I51" s="16"/>
      <c r="J51" s="16"/>
      <c r="K51" s="16">
        <v>3</v>
      </c>
      <c r="L51" s="8">
        <f>K51*800</f>
        <v>2400</v>
      </c>
      <c r="M51" s="16"/>
      <c r="N51" s="16"/>
      <c r="O51" s="8">
        <f t="shared" si="0"/>
        <v>2400</v>
      </c>
      <c r="P51" s="8">
        <f t="shared" si="9"/>
        <v>1200</v>
      </c>
      <c r="Q51" s="8">
        <f t="shared" si="10"/>
        <v>1200</v>
      </c>
      <c r="R51" s="25"/>
      <c r="S51" s="25"/>
    </row>
    <row r="52" s="1" customFormat="1" ht="35" customHeight="1" spans="1:19">
      <c r="A52" s="8">
        <v>47</v>
      </c>
      <c r="B52" s="16" t="s">
        <v>142</v>
      </c>
      <c r="C52" s="17" t="s">
        <v>143</v>
      </c>
      <c r="D52" s="8" t="s">
        <v>30</v>
      </c>
      <c r="E52" s="17" t="s">
        <v>144</v>
      </c>
      <c r="F52" s="16" t="s">
        <v>34</v>
      </c>
      <c r="G52" s="16"/>
      <c r="H52" s="8"/>
      <c r="I52" s="16"/>
      <c r="J52" s="16"/>
      <c r="K52" s="16"/>
      <c r="L52" s="8"/>
      <c r="M52" s="16">
        <v>6</v>
      </c>
      <c r="N52" s="16">
        <f>M52*400</f>
        <v>2400</v>
      </c>
      <c r="O52" s="8">
        <f t="shared" si="0"/>
        <v>2400</v>
      </c>
      <c r="P52" s="8">
        <f t="shared" si="9"/>
        <v>1200</v>
      </c>
      <c r="Q52" s="8">
        <f t="shared" si="10"/>
        <v>1200</v>
      </c>
      <c r="R52" s="25"/>
      <c r="S52" s="25"/>
    </row>
    <row r="53" customFormat="1" ht="35" customHeight="1" spans="1:19">
      <c r="A53" s="8">
        <v>48</v>
      </c>
      <c r="B53" s="21" t="s">
        <v>145</v>
      </c>
      <c r="C53" s="16" t="s">
        <v>146</v>
      </c>
      <c r="D53" s="16" t="s">
        <v>26</v>
      </c>
      <c r="E53" s="17" t="s">
        <v>147</v>
      </c>
      <c r="F53" s="16" t="s">
        <v>107</v>
      </c>
      <c r="G53" s="16">
        <v>6</v>
      </c>
      <c r="H53" s="8">
        <f>36*28.6*G53</f>
        <v>6177.6</v>
      </c>
      <c r="I53" s="16"/>
      <c r="J53" s="16"/>
      <c r="K53" s="16"/>
      <c r="L53" s="16"/>
      <c r="M53" s="16"/>
      <c r="N53" s="16"/>
      <c r="O53" s="8">
        <f>H53+J53+L53+N53</f>
        <v>6177.6</v>
      </c>
      <c r="P53" s="8">
        <f>O53*0.5</f>
        <v>3088.8</v>
      </c>
      <c r="Q53" s="8">
        <f>P53</f>
        <v>3088.8</v>
      </c>
      <c r="R53" s="25"/>
      <c r="S53" s="25"/>
    </row>
    <row r="54" customFormat="1" ht="35" customHeight="1" spans="1:19">
      <c r="A54" s="8">
        <v>49</v>
      </c>
      <c r="B54" s="16" t="s">
        <v>148</v>
      </c>
      <c r="C54" s="16" t="s">
        <v>149</v>
      </c>
      <c r="D54" s="16" t="s">
        <v>30</v>
      </c>
      <c r="E54" s="17" t="s">
        <v>150</v>
      </c>
      <c r="F54" s="16" t="s">
        <v>28</v>
      </c>
      <c r="G54" s="16"/>
      <c r="H54" s="16"/>
      <c r="I54" s="16">
        <v>2</v>
      </c>
      <c r="J54" s="8">
        <f>28.6*48*I54</f>
        <v>2745.6</v>
      </c>
      <c r="K54" s="16"/>
      <c r="L54" s="16"/>
      <c r="M54" s="16"/>
      <c r="N54" s="16"/>
      <c r="O54" s="8">
        <f>H54+J54+L54+N54</f>
        <v>2745.6</v>
      </c>
      <c r="P54" s="8">
        <f>O54*0.5</f>
        <v>1372.8</v>
      </c>
      <c r="Q54" s="8">
        <f>P54</f>
        <v>1372.8</v>
      </c>
      <c r="R54" s="25"/>
      <c r="S54" s="25"/>
    </row>
    <row r="55" ht="35" customHeight="1" spans="1:19">
      <c r="A55" s="8" t="s">
        <v>151</v>
      </c>
      <c r="B55" s="21"/>
      <c r="C55" s="16"/>
      <c r="D55" s="16"/>
      <c r="E55" s="17"/>
      <c r="F55" s="16"/>
      <c r="G55" s="16">
        <f>SUM(G6:G54)</f>
        <v>82</v>
      </c>
      <c r="H55" s="16">
        <f>SUM(H6:H54)</f>
        <v>84427.2</v>
      </c>
      <c r="I55" s="16">
        <f>SUM(I6:I54)</f>
        <v>66</v>
      </c>
      <c r="J55" s="16">
        <f>SUM(J6:J54)</f>
        <v>90604.8</v>
      </c>
      <c r="K55" s="16">
        <f>SUM(K6:K54)</f>
        <v>135</v>
      </c>
      <c r="L55" s="16">
        <f>SUM(L6:L54)</f>
        <v>108000</v>
      </c>
      <c r="M55" s="16">
        <f>SUM(M6:M54)</f>
        <v>15</v>
      </c>
      <c r="N55" s="16">
        <f>SUM(N6:N54)</f>
        <v>6000</v>
      </c>
      <c r="O55" s="16">
        <f>SUM(O6:O54)</f>
        <v>289032</v>
      </c>
      <c r="P55" s="16">
        <f>SUM(P6:P54)</f>
        <v>144516</v>
      </c>
      <c r="Q55" s="16">
        <f>SUM(Q6:Q54)</f>
        <v>144516</v>
      </c>
      <c r="R55" s="25"/>
      <c r="S55" s="25"/>
    </row>
  </sheetData>
  <mergeCells count="34">
    <mergeCell ref="A1:S1"/>
    <mergeCell ref="G2:J2"/>
    <mergeCell ref="K2:N2"/>
    <mergeCell ref="G3:H3"/>
    <mergeCell ref="I3:J3"/>
    <mergeCell ref="K3:L3"/>
    <mergeCell ref="M3:N3"/>
    <mergeCell ref="G4:H4"/>
    <mergeCell ref="I4:J4"/>
    <mergeCell ref="K4:L4"/>
    <mergeCell ref="M4:N4"/>
    <mergeCell ref="A2:A5"/>
    <mergeCell ref="B2:B5"/>
    <mergeCell ref="B6:B8"/>
    <mergeCell ref="B9:B10"/>
    <mergeCell ref="B11:B14"/>
    <mergeCell ref="B15:B18"/>
    <mergeCell ref="B19:B20"/>
    <mergeCell ref="B21:B26"/>
    <mergeCell ref="B27:B28"/>
    <mergeCell ref="B29:B31"/>
    <mergeCell ref="B35:B36"/>
    <mergeCell ref="B38:B40"/>
    <mergeCell ref="B41:B43"/>
    <mergeCell ref="B44:B48"/>
    <mergeCell ref="C2:C5"/>
    <mergeCell ref="D2:D5"/>
    <mergeCell ref="E2:E5"/>
    <mergeCell ref="F2:F5"/>
    <mergeCell ref="O2:O5"/>
    <mergeCell ref="P2:P5"/>
    <mergeCell ref="Q2:Q5"/>
    <mergeCell ref="R2:R5"/>
    <mergeCell ref="S2:S5"/>
  </mergeCells>
  <pageMargins left="0.472222222222222" right="0.236111111111111" top="0.393055555555556" bottom="0.354166666666667" header="0.314583333333333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2025年上半年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。。。。。。</cp:lastModifiedBy>
  <dcterms:created xsi:type="dcterms:W3CDTF">2019-07-12T02:24:00Z</dcterms:created>
  <cp:lastPrinted>2019-07-12T04:37:00Z</cp:lastPrinted>
  <dcterms:modified xsi:type="dcterms:W3CDTF">2025-05-06T06:53:56Z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3AC0B831C12D4546BD19265AC9B8FBF6</vt:lpwstr>
  </property>
</Properties>
</file>